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60" windowWidth="17496" windowHeight="10956" activeTab="4"/>
  </bookViews>
  <sheets>
    <sheet name="Instructions" sheetId="9" r:id="rId1"/>
    <sheet name="Title Page" sheetId="8" r:id="rId2"/>
    <sheet name="Table of Contents" sheetId="7" r:id="rId3"/>
    <sheet name="Resolution" sheetId="10" r:id="rId4"/>
    <sheet name="SCHEDULE A" sheetId="13" r:id="rId5"/>
    <sheet name="SCHEDULE B" sheetId="2" r:id="rId6"/>
    <sheet name="SCHEDULE C" sheetId="3" r:id="rId7"/>
    <sheet name="SCHEDULE D" sheetId="4" r:id="rId8"/>
    <sheet name="SCHEDULE E" sheetId="5" r:id="rId9"/>
    <sheet name="SCHEDULE F" sheetId="6" r:id="rId10"/>
    <sheet name="SCHEDULE G" sheetId="11" r:id="rId11"/>
  </sheets>
  <definedNames>
    <definedName name="ACwvu.PAGE._.BREAKS." localSheetId="6" hidden="1">'SCHEDULE C'!$A$1</definedName>
    <definedName name="City_Town_of">Instructions!$E$6</definedName>
    <definedName name="Fiscal_Year_budgetyear">'Title Page'!$A$5</definedName>
    <definedName name="_xlnm.Print_Area" localSheetId="5">'SCHEDULE B'!$A$1:$K$36</definedName>
    <definedName name="_xlnm.Print_Area" localSheetId="6">'SCHEDULE C'!$A$1:$I$106</definedName>
    <definedName name="_xlnm.Print_Area" localSheetId="7">'SCHEDULE D'!$A$1:$I$37</definedName>
    <definedName name="_xlnm.Print_Area" localSheetId="8">'SCHEDULE E'!$A$1:$J$60</definedName>
    <definedName name="_xlnm.Print_Area" localSheetId="9">'SCHEDULE F'!$A$1:$J$57</definedName>
    <definedName name="_xlnm.Print_Area" localSheetId="10">'SCHEDULE G'!$A$1:$N$26</definedName>
    <definedName name="_xlnm.Print_Titles" localSheetId="6">'SCHEDULE C'!$1:$6</definedName>
    <definedName name="_xlnm.Print_Titles" localSheetId="7">'SCHEDULE D'!$1:$7</definedName>
    <definedName name="_xlnm.Print_Titles" localSheetId="10">'SCHEDULE G'!$1:$5</definedName>
    <definedName name="SCHEDULEB">'SCHEDULE B'!$A$1:$K$32</definedName>
    <definedName name="SCHEDULEC">'SCHEDULE C'!$A$7:$I$106</definedName>
    <definedName name="SCHEDULED">'SCHEDULE D'!$A$8:$I$37</definedName>
    <definedName name="SCHEDULEE" localSheetId="9">'SCHEDULE F'!$A$1:$J$55</definedName>
    <definedName name="SCHEDULEE">'SCHEDULE E'!$A$1:$J$61</definedName>
    <definedName name="Swvu.PAGE._.BREAKS." localSheetId="6" hidden="1">'SCHEDULE C'!$A$1</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s>
  <calcPr calcId="145621"/>
</workbook>
</file>

<file path=xl/calcChain.xml><?xml version="1.0" encoding="utf-8"?>
<calcChain xmlns="http://schemas.openxmlformats.org/spreadsheetml/2006/main">
  <c r="N21" i="11" l="1"/>
  <c r="L23" i="11" l="1"/>
  <c r="J23" i="11"/>
  <c r="H23" i="11"/>
  <c r="F23" i="11"/>
  <c r="D23" i="11"/>
  <c r="I58" i="3" l="1"/>
  <c r="G31" i="3"/>
  <c r="G58" i="3" s="1"/>
  <c r="J52" i="5"/>
  <c r="H52" i="5"/>
  <c r="F52" i="5"/>
  <c r="D52" i="5"/>
  <c r="E58" i="3" l="1"/>
  <c r="N13" i="11" l="1"/>
  <c r="N12" i="11"/>
  <c r="N11" i="11"/>
  <c r="L16" i="11"/>
  <c r="J16" i="11"/>
  <c r="H16" i="11"/>
  <c r="F16" i="11"/>
  <c r="D16" i="11"/>
  <c r="F58" i="5"/>
  <c r="E37" i="4" l="1"/>
  <c r="C37" i="4"/>
  <c r="I28" i="4"/>
  <c r="I16" i="13" s="1"/>
  <c r="G28" i="4"/>
  <c r="E28" i="4"/>
  <c r="C28" i="4"/>
  <c r="A3" i="13" l="1"/>
  <c r="A1" i="13"/>
  <c r="A17" i="13" l="1"/>
  <c r="A16" i="13"/>
  <c r="A9" i="13" l="1"/>
  <c r="K9" i="13" l="1"/>
  <c r="K11" i="13"/>
  <c r="K18" i="13"/>
  <c r="K19" i="13"/>
  <c r="K20" i="13"/>
  <c r="K21" i="13"/>
  <c r="J25" i="13" l="1"/>
  <c r="I25" i="13"/>
  <c r="D10" i="13"/>
  <c r="K10" i="13" s="1"/>
  <c r="A23" i="13" l="1"/>
  <c r="A22" i="13"/>
  <c r="A15" i="13"/>
  <c r="A14" i="13"/>
  <c r="A13" i="13"/>
  <c r="A12" i="13"/>
  <c r="A11" i="13"/>
  <c r="A10" i="13"/>
  <c r="A7" i="13"/>
  <c r="A8" i="13"/>
  <c r="N7" i="11"/>
  <c r="A1" i="11"/>
  <c r="J37" i="6"/>
  <c r="J20" i="6"/>
  <c r="N22" i="11"/>
  <c r="N20" i="11"/>
  <c r="N19" i="11"/>
  <c r="N15" i="11"/>
  <c r="N10" i="11"/>
  <c r="N16" i="11" s="1"/>
  <c r="N5" i="11"/>
  <c r="L5" i="11"/>
  <c r="J5" i="11"/>
  <c r="H5" i="11"/>
  <c r="F5" i="11"/>
  <c r="D5" i="11"/>
  <c r="J6" i="6"/>
  <c r="H6" i="6"/>
  <c r="F6" i="6"/>
  <c r="D6" i="6"/>
  <c r="J6" i="5"/>
  <c r="H6" i="5"/>
  <c r="F6" i="5"/>
  <c r="D6" i="5"/>
  <c r="G6" i="4"/>
  <c r="C6" i="4"/>
  <c r="I6" i="3"/>
  <c r="G6" i="3"/>
  <c r="E6" i="3"/>
  <c r="K4" i="2"/>
  <c r="I4" i="2"/>
  <c r="A3" i="11"/>
  <c r="A3" i="6"/>
  <c r="A3" i="5"/>
  <c r="A3" i="4"/>
  <c r="A3" i="3"/>
  <c r="A3" i="2"/>
  <c r="A5" i="10"/>
  <c r="A5" i="7"/>
  <c r="A5" i="8"/>
  <c r="L25" i="11"/>
  <c r="J25" i="11"/>
  <c r="H25" i="11"/>
  <c r="F25" i="11"/>
  <c r="D25" i="11"/>
  <c r="I18" i="2"/>
  <c r="I22" i="2"/>
  <c r="H20" i="6"/>
  <c r="F20" i="6"/>
  <c r="D20" i="6"/>
  <c r="H37" i="6"/>
  <c r="F37" i="6"/>
  <c r="D37" i="6"/>
  <c r="J54" i="6"/>
  <c r="H54" i="6"/>
  <c r="F54" i="6"/>
  <c r="D54" i="6"/>
  <c r="A1" i="10"/>
  <c r="A1" i="5"/>
  <c r="A1" i="6"/>
  <c r="A1" i="4"/>
  <c r="A1" i="3"/>
  <c r="A1" i="2"/>
  <c r="A1" i="7"/>
  <c r="A3" i="8"/>
  <c r="D27" i="5"/>
  <c r="F27" i="5"/>
  <c r="H27" i="5"/>
  <c r="J27" i="5"/>
  <c r="D36" i="5"/>
  <c r="F36" i="5"/>
  <c r="H36" i="5"/>
  <c r="E8" i="13" s="1"/>
  <c r="J36" i="5"/>
  <c r="E23" i="13" s="1"/>
  <c r="D41" i="5"/>
  <c r="F41" i="5"/>
  <c r="H41" i="5"/>
  <c r="F8" i="13" s="1"/>
  <c r="J41" i="5"/>
  <c r="F23" i="13" s="1"/>
  <c r="D46" i="5"/>
  <c r="F46" i="5"/>
  <c r="H46" i="5"/>
  <c r="G8" i="13" s="1"/>
  <c r="J46" i="5"/>
  <c r="G23" i="13" s="1"/>
  <c r="I8" i="13"/>
  <c r="D57" i="5"/>
  <c r="F57" i="5"/>
  <c r="H57" i="5"/>
  <c r="J8" i="13" s="1"/>
  <c r="J57" i="5"/>
  <c r="J23" i="13" s="1"/>
  <c r="C14" i="4"/>
  <c r="E14" i="4"/>
  <c r="D14" i="13" s="1"/>
  <c r="G14" i="4"/>
  <c r="D15" i="13" s="1"/>
  <c r="I14" i="4"/>
  <c r="I37" i="4" s="1"/>
  <c r="C21" i="4"/>
  <c r="E13" i="13" s="1"/>
  <c r="E21" i="4"/>
  <c r="E14" i="13" s="1"/>
  <c r="G21" i="4"/>
  <c r="I21" i="4"/>
  <c r="E16" i="13" s="1"/>
  <c r="C35" i="4"/>
  <c r="F13" i="13" s="1"/>
  <c r="E35" i="4"/>
  <c r="G35" i="4"/>
  <c r="F15" i="13" s="1"/>
  <c r="I35" i="4"/>
  <c r="F16" i="13" s="1"/>
  <c r="E68" i="3"/>
  <c r="E73" i="3" s="1"/>
  <c r="G68" i="3"/>
  <c r="G73" i="3" s="1"/>
  <c r="I68" i="3"/>
  <c r="I73" i="3" s="1"/>
  <c r="E83" i="3"/>
  <c r="E86" i="3" s="1"/>
  <c r="G83" i="3"/>
  <c r="G86" i="3" s="1"/>
  <c r="I83" i="3"/>
  <c r="I86" i="3" s="1"/>
  <c r="E96" i="3"/>
  <c r="E99" i="3" s="1"/>
  <c r="G96" i="3"/>
  <c r="G99" i="3" s="1"/>
  <c r="I96" i="3"/>
  <c r="I99" i="3" s="1"/>
  <c r="I12" i="2"/>
  <c r="K12" i="2"/>
  <c r="I29" i="2"/>
  <c r="K29" i="2"/>
  <c r="I23" i="2"/>
  <c r="N23" i="11" l="1"/>
  <c r="D58" i="5"/>
  <c r="D8" i="13"/>
  <c r="K8" i="13" s="1"/>
  <c r="H58" i="5"/>
  <c r="G37" i="4"/>
  <c r="G104" i="3"/>
  <c r="D23" i="13"/>
  <c r="J58" i="5"/>
  <c r="N25" i="11"/>
  <c r="G7" i="13"/>
  <c r="F7" i="13"/>
  <c r="D13" i="13"/>
  <c r="K13" i="13" s="1"/>
  <c r="F14" i="13"/>
  <c r="K14" i="13" s="1"/>
  <c r="E15" i="13"/>
  <c r="K15" i="13" s="1"/>
  <c r="D16" i="13"/>
  <c r="K16" i="13" s="1"/>
  <c r="D12" i="13"/>
  <c r="J22" i="13"/>
  <c r="I12" i="13"/>
  <c r="I22" i="13" s="1"/>
  <c r="I104" i="3"/>
  <c r="E104" i="3"/>
  <c r="H22" i="13"/>
  <c r="G12" i="13"/>
  <c r="G22" i="13" s="1"/>
  <c r="E7" i="13"/>
  <c r="D7" i="13"/>
  <c r="J7" i="13"/>
  <c r="I7" i="13"/>
  <c r="I23" i="13"/>
  <c r="K23" i="13" s="1"/>
  <c r="J26" i="13" s="1"/>
  <c r="J28" i="13" s="1"/>
  <c r="J30" i="13" s="1"/>
  <c r="F22" i="13" l="1"/>
  <c r="D22" i="13"/>
  <c r="E12" i="13"/>
  <c r="E22" i="13" s="1"/>
  <c r="K7" i="13"/>
  <c r="I26" i="13" s="1"/>
  <c r="I28" i="13" s="1"/>
  <c r="I30" i="13" s="1"/>
  <c r="K22" i="13" l="1"/>
  <c r="K12" i="13"/>
</calcChain>
</file>

<file path=xl/sharedStrings.xml><?xml version="1.0" encoding="utf-8"?>
<sst xmlns="http://schemas.openxmlformats.org/spreadsheetml/2006/main" count="499" uniqueCount="241">
  <si>
    <t>Summary Schedule of Estimated Revenues and Expenditures/Expenses</t>
  </si>
  <si>
    <t>FUND</t>
  </si>
  <si>
    <t>1.</t>
  </si>
  <si>
    <t>2.</t>
  </si>
  <si>
    <t>3.</t>
  </si>
  <si>
    <t>4.</t>
  </si>
  <si>
    <t>5.</t>
  </si>
  <si>
    <t>TOTAL ALL FUNDS</t>
  </si>
  <si>
    <t>&lt;USES&gt;</t>
  </si>
  <si>
    <t>IN</t>
  </si>
  <si>
    <t>&lt;OUT&gt;</t>
  </si>
  <si>
    <t>OTHER FINANCING</t>
  </si>
  <si>
    <t>INTERFUND TRANSFERS</t>
  </si>
  <si>
    <t>EXPENDITURE LIMITATION COMPARISON</t>
  </si>
  <si>
    <t>1.  Budgeted expenditures/expenses</t>
  </si>
  <si>
    <t>2.  Add/subtract: estimated net reconciling items</t>
  </si>
  <si>
    <t>3.  Budgeted expenditures/expenses adjusted for reconciling items</t>
  </si>
  <si>
    <t>4.  Less: estimated exclusions</t>
  </si>
  <si>
    <t>5.  Amount subject to the expenditure limitation</t>
  </si>
  <si>
    <t>*</t>
  </si>
  <si>
    <t>**</t>
  </si>
  <si>
    <t>Includes actual amounts as of the date the proposed budget was prepared, adjusted for estimated activity for the remainder of the fiscal year.</t>
  </si>
  <si>
    <t>General Fund</t>
  </si>
  <si>
    <t>Total Debt Service Funds</t>
  </si>
  <si>
    <t>Enterprise Funds Available</t>
  </si>
  <si>
    <t>Total Enterprise Funds</t>
  </si>
  <si>
    <t>SOURCES</t>
  </si>
  <si>
    <t>Property tax levy amounts</t>
  </si>
  <si>
    <t>Property taxes collected*</t>
  </si>
  <si>
    <t>Property tax rates</t>
  </si>
  <si>
    <t>(1)  Primary property tax rate</t>
  </si>
  <si>
    <t>(2)  Secondary property tax rate</t>
  </si>
  <si>
    <t>SOURCE OF REVENUES</t>
  </si>
  <si>
    <t>GENERAL FUND</t>
  </si>
  <si>
    <t>Local taxes</t>
  </si>
  <si>
    <t>Licenses and permits</t>
  </si>
  <si>
    <t>Intergovernmental</t>
  </si>
  <si>
    <t>Charges for services</t>
  </si>
  <si>
    <t>Fines and forfeits</t>
  </si>
  <si>
    <t>Interest on investments</t>
  </si>
  <si>
    <t>Miscellaneous</t>
  </si>
  <si>
    <t>Total General Fund</t>
  </si>
  <si>
    <t>SPECIAL REVENUE FUNDS</t>
  </si>
  <si>
    <t>Total Special Revenue Funds</t>
  </si>
  <si>
    <t>DEBT SERVICE FUNDS</t>
  </si>
  <si>
    <t>CAPITAL PROJECTS FUNDS</t>
  </si>
  <si>
    <t>Total Capital Projects Funds</t>
  </si>
  <si>
    <t>ENTERPRISE FUNDS</t>
  </si>
  <si>
    <t>INTERNAL SERVICE FUNDS</t>
  </si>
  <si>
    <t>Total Internal Service Funds</t>
  </si>
  <si>
    <t>FUND/DEPARTMENT</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</si>
  <si>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</si>
  <si>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</si>
  <si>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</si>
  <si>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</si>
  <si>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</si>
  <si>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</si>
  <si>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</si>
  <si>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</si>
  <si>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</si>
  <si>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</si>
  <si>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</si>
  <si>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</si>
  <si>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</si>
  <si>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</si>
  <si>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</si>
  <si>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</si>
  <si>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</si>
  <si>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</si>
  <si>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</si>
  <si>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</si>
  <si>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</si>
  <si>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</si>
  <si>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</si>
  <si>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</si>
  <si>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</si>
  <si>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</si>
  <si>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</si>
  <si>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Secondary property tax rates - As of the date the proposed budget was prepared, the</t>
  </si>
  <si>
    <t>Department Total</t>
  </si>
  <si>
    <t>City Clerk:</t>
  </si>
  <si>
    <t xml:space="preserve">   General Fund</t>
  </si>
  <si>
    <t xml:space="preserve">   List other funds</t>
  </si>
  <si>
    <t>List Department:</t>
  </si>
  <si>
    <t>DEPARTMENT/FUND</t>
  </si>
  <si>
    <t>Contingency</t>
  </si>
  <si>
    <t>TABLE OF CONTENTS</t>
  </si>
  <si>
    <t>Resolution for the Adoption of the Budget</t>
  </si>
  <si>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</si>
  <si>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</si>
  <si>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</si>
  <si>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</si>
  <si>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</si>
  <si>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</si>
  <si>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 xml:space="preserve">ADOPTED  
BUDGETED 
EXPENDITURES/
EXPENSES </t>
  </si>
  <si>
    <t>APPROVED:</t>
  </si>
  <si>
    <t>____________________________________________</t>
  </si>
  <si>
    <t>ATTEST:</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</si>
  <si>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</si>
  <si>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</si>
  <si>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Passed by the  ________________City/Town Council, this _____ day of __________.</t>
  </si>
  <si>
    <t xml:space="preserve">Clerk </t>
  </si>
  <si>
    <t>Mayor</t>
  </si>
  <si>
    <t>Schedule A—Summary Schedule of Estimated Revenues and Expenditures/Expenses</t>
  </si>
  <si>
    <r>
      <t xml:space="preserve">(1)  </t>
    </r>
    <r>
      <rPr>
        <b/>
        <sz val="11"/>
        <color indexed="8"/>
        <rFont val="Arial"/>
        <family val="2"/>
      </rPr>
      <t xml:space="preserve">Current </t>
    </r>
    <r>
      <rPr>
        <sz val="11"/>
        <color indexed="8"/>
        <rFont val="Arial"/>
        <family val="2"/>
      </rPr>
      <t>year's levy</t>
    </r>
  </si>
  <si>
    <t xml:space="preserve">    RESOLVED, that the said estimates of revenues and expenditures/expenses shown on the accompanying schedules, as now increased, reduced, or changed, are hereby adopted as the budget of the City/Town of ___________ for the fiscal year _____. </t>
  </si>
  <si>
    <t>BEFORE USING THE ENCLOSED SCHEDULES, PLEASE COMPLETE THE FOLLOWING:</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</si>
  <si>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</si>
  <si>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</si>
  <si>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Full-Time Employees and Personnel Compensation</t>
  </si>
  <si>
    <t>Full-Time Equivalent (FTE)</t>
  </si>
  <si>
    <t>Retirement Costs</t>
  </si>
  <si>
    <t>Healthcare Costs</t>
  </si>
  <si>
    <t>Other Benefit Costs</t>
  </si>
  <si>
    <t>Total Estimated Personnel Compensation</t>
  </si>
  <si>
    <t>Schedule C—Revenues Other Than Property Taxes</t>
  </si>
  <si>
    <t>Schedule D—Other Financing Sources/&lt;Uses&gt; and Interfund Transfers</t>
  </si>
  <si>
    <t>Schedule E—Expenditures/Expenses by Fund</t>
  </si>
  <si>
    <t>Schedule G—Full-Time Employees and Personnel Compensation</t>
  </si>
  <si>
    <t>Tax Levy and Tax Rate Information</t>
  </si>
  <si>
    <t>Revenues Other Than Property Taxes</t>
  </si>
  <si>
    <t>Other Financing Sources/&lt;Uses&gt; and Interfund Transfers</t>
  </si>
  <si>
    <t>Expenditures/Expenses by Fund</t>
  </si>
  <si>
    <t>Expenditures/Expenses by Department</t>
  </si>
  <si>
    <t xml:space="preserve">Completing the steps below will populate the heading for each of the attached schedules. </t>
  </si>
  <si>
    <t>1. Enter the City/Town Name:</t>
  </si>
  <si>
    <t xml:space="preserve">2. Select the Budget Year </t>
  </si>
  <si>
    <t>Protection/Unprotection of File:</t>
  </si>
  <si>
    <t>You may need to add lines to Schedules C through G to accommodate all funds or departments involved. Remember to check all formulas in the subtotals and totals to ensure that the additional lines are included, and make changes accordingly. Once changes have been made, the sheet should be re-protected by reversing the above process. Re-protecting the sheets will help ensure that formulas are not accidentally altered or deleted.</t>
  </si>
  <si>
    <t>Printing Tips:</t>
  </si>
  <si>
    <t xml:space="preserve">     WHEREAS, in accordance with the provisions of Title 42, Chapter 17, Articles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</si>
  <si>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</si>
  <si>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OFFICIAL BUDGET FORMS</t>
  </si>
  <si>
    <t>Employee Salaries and Hourly Costs</t>
  </si>
  <si>
    <t>Schedule A can be printed on one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</si>
  <si>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</si>
  <si>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Sch</t>
  </si>
  <si>
    <t>FUNDS</t>
  </si>
  <si>
    <t>Fiscal Year</t>
  </si>
  <si>
    <t>Special Revenue Fund</t>
  </si>
  <si>
    <t>Debt Service Fund</t>
  </si>
  <si>
    <t>Capital Projects Fund</t>
  </si>
  <si>
    <t>Permanent Fund</t>
  </si>
  <si>
    <t>Total All Funds</t>
  </si>
  <si>
    <t>E</t>
  </si>
  <si>
    <r>
      <t xml:space="preserve">Actual Expenditures/Expenses**  </t>
    </r>
    <r>
      <rPr>
        <b/>
        <sz val="11"/>
        <color indexed="10"/>
        <rFont val="Arial"/>
        <family val="2"/>
      </rPr>
      <t xml:space="preserve"> </t>
    </r>
  </si>
  <si>
    <t xml:space="preserve">Fund Balance/Net Position at July 1*** </t>
  </si>
  <si>
    <t>B</t>
  </si>
  <si>
    <r>
      <t xml:space="preserve">Estimated Revenues Other than Property Taxes </t>
    </r>
    <r>
      <rPr>
        <b/>
        <sz val="11"/>
        <color indexed="10"/>
        <rFont val="Arial"/>
        <family val="2"/>
      </rPr>
      <t xml:space="preserve"> </t>
    </r>
  </si>
  <si>
    <t>C</t>
  </si>
  <si>
    <r>
      <t xml:space="preserve">Other Financing Sources </t>
    </r>
    <r>
      <rPr>
        <b/>
        <sz val="11"/>
        <color indexed="10"/>
        <rFont val="Arial"/>
        <family val="2"/>
      </rPr>
      <t xml:space="preserve"> </t>
    </r>
  </si>
  <si>
    <t>D</t>
  </si>
  <si>
    <t xml:space="preserve">Other Financing (Uses)   </t>
  </si>
  <si>
    <t xml:space="preserve">Interfund Transfers In   </t>
  </si>
  <si>
    <t xml:space="preserve">Interfund Transfers (Out)   </t>
  </si>
  <si>
    <t>LESS:</t>
  </si>
  <si>
    <t>Total Financial Resources Available</t>
  </si>
  <si>
    <t>Budgeted Expenditures/Expenses</t>
  </si>
  <si>
    <t>6.  EEC expenditure limitation</t>
  </si>
  <si>
    <r>
      <t xml:space="preserve">Includes Expenditure/Expense Adjustments Approved in the </t>
    </r>
    <r>
      <rPr>
        <b/>
        <u/>
        <sz val="11"/>
        <rFont val="Arial"/>
        <family val="2"/>
      </rPr>
      <t>current yea</t>
    </r>
    <r>
      <rPr>
        <b/>
        <sz val="11"/>
        <rFont val="Arial"/>
        <family val="2"/>
      </rPr>
      <t xml:space="preserve">r from Schedule E.       </t>
    </r>
  </si>
  <si>
    <t>Internal Service Funds</t>
  </si>
  <si>
    <t>Primary Property Tax Levy</t>
  </si>
  <si>
    <t>Secondary Property Tax Levy</t>
  </si>
  <si>
    <t>Amounts on this line represent Fund Balance/Net Position amounts except for amounts not in spendable form (e.g., prepaids and inventories) or legally or contractually required to be maintained intact (e.g., principal of a permanent fund).</t>
  </si>
  <si>
    <r>
      <t xml:space="preserve">Adopted/Adjusted Budgeted Expenditures/Expenses*  </t>
    </r>
    <r>
      <rPr>
        <b/>
        <sz val="11"/>
        <color indexed="10"/>
        <rFont val="Arial"/>
        <family val="2"/>
      </rPr>
      <t xml:space="preserve"> </t>
    </r>
  </si>
  <si>
    <t>Amounts for Future Debt Retirement:</t>
  </si>
  <si>
    <t>Reduction for Amounts Not Available:</t>
  </si>
  <si>
    <t>Interest Earnings</t>
  </si>
  <si>
    <t>HURF Allocation and Interest</t>
  </si>
  <si>
    <t>Senior Center (Area Agency on Aging)</t>
  </si>
  <si>
    <t>Community Action Program</t>
  </si>
  <si>
    <t>Highway Users Revenue Fund</t>
  </si>
  <si>
    <t xml:space="preserve">Municipal Property Corporation </t>
  </si>
  <si>
    <t>Sewer Enterprise Fund</t>
  </si>
  <si>
    <t>Town Manager</t>
  </si>
  <si>
    <t>Town Clerk</t>
  </si>
  <si>
    <t>Fire Department</t>
  </si>
  <si>
    <t>Town Attorney</t>
  </si>
  <si>
    <t>Highway User Revenue Fund</t>
  </si>
  <si>
    <t>Senior Center</t>
  </si>
  <si>
    <t>The town does not levy property taxes and does not have special assessment districts for which property taxes are levied.  Therefore, Schedule B has been omitted.</t>
  </si>
  <si>
    <t>Schedule F—Expenditures/Expenses by Department (N/A)</t>
  </si>
  <si>
    <t>Schedule B—Tax Levy and Tax Rate Information (N/A)</t>
  </si>
  <si>
    <t>City Sales Tax</t>
  </si>
  <si>
    <t>Business Licenses</t>
  </si>
  <si>
    <t>Bulding Permits</t>
  </si>
  <si>
    <t>Animal Licenses</t>
  </si>
  <si>
    <t>Auto LieuTax</t>
  </si>
  <si>
    <t>Library Tax</t>
  </si>
  <si>
    <t>State Sales Tax</t>
  </si>
  <si>
    <t>Urban Revenue Sharing</t>
  </si>
  <si>
    <t>State Grant for Pool</t>
  </si>
  <si>
    <t>Fire Inspection Fees</t>
  </si>
  <si>
    <t>Planning and Zoning Fees</t>
  </si>
  <si>
    <t>Pool</t>
  </si>
  <si>
    <t>CemeteryPlots &amp; Perpetual Care</t>
  </si>
  <si>
    <t>Library Fees</t>
  </si>
  <si>
    <t>Court Fines &amp; Fees</t>
  </si>
  <si>
    <t>Rent</t>
  </si>
  <si>
    <t>Fireman Fund</t>
  </si>
  <si>
    <t>Rodeo Club</t>
  </si>
  <si>
    <t>Franchise Fees</t>
  </si>
  <si>
    <t>Administrative Fee from Landfill</t>
  </si>
  <si>
    <t>Scales/Corrals</t>
  </si>
  <si>
    <t>Safety Fees</t>
  </si>
  <si>
    <t>Law Enforcement Fees</t>
  </si>
  <si>
    <t>Television Fees</t>
  </si>
  <si>
    <t>Scrap Metal</t>
  </si>
  <si>
    <t>Other Revenue</t>
  </si>
  <si>
    <t>Civic Activities</t>
  </si>
  <si>
    <t>Sale of Fixed Assets</t>
  </si>
  <si>
    <t>Other</t>
  </si>
  <si>
    <t>Local, State and Federal Grants</t>
  </si>
  <si>
    <t>Wastewater</t>
  </si>
  <si>
    <t>Electric</t>
  </si>
  <si>
    <t>Landfill</t>
  </si>
  <si>
    <t>Water</t>
  </si>
  <si>
    <t>Carryforward Fund Balance</t>
  </si>
  <si>
    <t>HURF Carryforward Fund Balance</t>
  </si>
  <si>
    <t>Legilative</t>
  </si>
  <si>
    <t>Judicial</t>
  </si>
  <si>
    <t>Non-Departmental</t>
  </si>
  <si>
    <t>Building &amp; Grounds</t>
  </si>
  <si>
    <t>Law Enforcement</t>
  </si>
  <si>
    <t>Animal Control</t>
  </si>
  <si>
    <t>Building Inspection</t>
  </si>
  <si>
    <t>Parks &amp; Recreation</t>
  </si>
  <si>
    <t>Library</t>
  </si>
  <si>
    <t>Senior Citizens</t>
  </si>
  <si>
    <t>Television</t>
  </si>
  <si>
    <t>Community Health Center</t>
  </si>
  <si>
    <t>Grants</t>
  </si>
  <si>
    <t>Sanitation</t>
  </si>
  <si>
    <t>Office Fees</t>
  </si>
  <si>
    <t>Fredonia Health Center Rent</t>
  </si>
  <si>
    <t>Voluntary Contributions</t>
  </si>
  <si>
    <t>Contributions from Others</t>
  </si>
  <si>
    <t>Welcome Center</t>
  </si>
  <si>
    <t>HURF</t>
  </si>
  <si>
    <t>Sewer</t>
  </si>
  <si>
    <t>TOWN OF FREDONIA-FINAL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</si>
</sst>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164" formatCode="0.0000"/>
    <numFmt numFmtId="165" formatCode="_(&quot;$&quot;* #,##0_);_(&quot;$&quot;* \(#,##0\);_(&quot;$&quot;* &quot;&quot;_);_(@_)"/>
    <numFmt numFmtId="166" formatCode="_(* #,##0_);_(* \(#,##0\);_(* &quot;&quot;_);_(@_)"/>
    <numFmt numFmtId="167" formatCode="General;[Red]\-General"/>
    <numFmt numFmtId="168" formatCode="0_);\(0\)"/>
  </numFmts>
  <fonts count="37" x14ac:knownFonts="1">
    <font>
      <sz val="10"/>
      <name val="Arial"/>
    </font>
    <font>
      <b/>
      <sz val="13"/>
      <color indexed="8"/>
      <name val="Arial"/>
      <family val="2"/>
    </font>
    <font>
      <b/>
      <sz val="11"/>
      <name val="Arial"/>
      <family val="2"/>
    </font>
    <font>
      <b/>
      <sz val="11"/>
      <color indexed="8"/>
      <name val="Arial"/>
      <family val="2"/>
    </font>
    <font>
      <b/>
      <sz val="12"/>
      <color indexed="8"/>
      <name val="Arial"/>
      <family val="2"/>
    </font>
    <font>
      <b/>
      <sz val="10"/>
      <color indexed="8"/>
      <name val="Arial"/>
      <family val="2"/>
    </font>
    <font>
      <b/>
      <sz val="11"/>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sz val="9"/>
      <name val="Arial"/>
      <family val="2"/>
    </font>
    <font>
      <b/>
      <sz val="12"/>
      <color indexed="8"/>
      <name val="Arial"/>
      <family val="2"/>
    </font>
    <font>
      <sz val="12"/>
      <color indexed="8"/>
      <name val="Arial"/>
      <family val="2"/>
    </font>
    <font>
      <b/>
      <sz val="13"/>
      <name val="Arial"/>
      <family val="2"/>
    </font>
    <font>
      <sz val="15"/>
      <name val="Arial"/>
      <family val="2"/>
    </font>
    <font>
      <sz val="12"/>
      <color indexed="8"/>
      <name val="Arial"/>
      <family val="2"/>
    </font>
    <font>
      <b/>
      <sz val="13"/>
      <color indexed="8"/>
      <name val="Arial"/>
      <family val="2"/>
    </font>
    <font>
      <sz val="13"/>
      <name val="Arial"/>
      <family val="2"/>
    </font>
    <font>
      <b/>
      <sz val="13"/>
      <name val="Arial"/>
      <family val="2"/>
    </font>
    <font>
      <sz val="10"/>
      <name val="Arial"/>
      <family val="2"/>
    </font>
    <font>
      <sz val="12"/>
      <name val="Times New Roman"/>
      <family val="1"/>
    </font>
    <font>
      <b/>
      <sz val="12"/>
      <name val="Times New Roman"/>
      <family val="1"/>
    </font>
    <font>
      <b/>
      <sz val="10"/>
      <name val="Arial"/>
      <family val="2"/>
    </font>
    <font>
      <b/>
      <u/>
      <sz val="11"/>
      <name val="Arial"/>
      <family val="2"/>
    </font>
    <font>
      <b/>
      <sz val="12"/>
      <name val="Arial"/>
      <family val="2"/>
    </font>
    <font>
      <b/>
      <sz val="11"/>
      <color indexed="10"/>
      <name val="Arial"/>
      <family val="2"/>
    </font>
    <font>
      <sz val="11"/>
      <color rgb="FF9C0006"/>
      <name val="Calibri"/>
      <family val="2"/>
      <scheme val="minor"/>
    </font>
    <font>
      <sz val="11"/>
      <color rgb="FF006100"/>
      <name val="Calibri"/>
      <family val="2"/>
      <scheme val="minor"/>
    </font>
    <font>
      <sz val="11"/>
      <color rgb="FF3F3F76"/>
      <name val="Calibri"/>
      <family val="2"/>
      <scheme val="minor"/>
    </font>
    <font>
      <b/>
      <sz val="12"/>
      <color rgb="FF000000"/>
      <name val="Arial"/>
      <family val="2"/>
    </font>
    <font>
      <b/>
      <sz val="10"/>
      <color rgb="FF000000"/>
      <name val="Arial"/>
      <family val="2"/>
    </font>
    <font>
      <b/>
      <sz val="9"/>
      <color rgb="FF000000"/>
      <name val="Arial"/>
      <family val="2"/>
    </font>
    <font>
      <b/>
      <sz val="11"/>
      <color rgb="FF000000"/>
      <name val="Arial"/>
      <family val="2"/>
    </font>
    <font>
      <sz val="11"/>
      <color rgb="FF000000"/>
      <name val="Arial"/>
      <family val="2"/>
    </font>
    <font>
      <sz val="12"/>
      <color rgb="FF000000"/>
      <name val="Arial"/>
      <family val="2"/>
    </font>
  </fonts>
  <fills count="10">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CC99"/>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tint="-0.14996795556505021"/>
        <bgColor rgb="FF000000"/>
      </patternFill>
    </fill>
  </fills>
  <borders count="55">
    <border>
      <left/>
      <right/>
      <top/>
      <bottom/>
      <diagonal/>
    </border>
    <border>
      <left/>
      <right/>
      <top/>
      <bottom style="thick">
        <color indexed="64"/>
      </bottom>
      <diagonal/>
    </border>
    <border>
      <left/>
      <right/>
      <top/>
      <bottom style="thick">
        <color indexed="8"/>
      </bottom>
      <diagonal/>
    </border>
    <border>
      <left/>
      <right/>
      <top/>
      <bottom style="thin">
        <color indexed="12"/>
      </bottom>
      <diagonal/>
    </border>
    <border>
      <left/>
      <right/>
      <top/>
      <bottom style="medium">
        <color indexed="8"/>
      </bottom>
      <diagonal/>
    </border>
    <border>
      <left/>
      <right/>
      <top/>
      <bottom style="double">
        <color indexed="12"/>
      </bottom>
      <diagonal/>
    </border>
    <border>
      <left/>
      <right/>
      <top style="double">
        <color indexed="12"/>
      </top>
      <bottom/>
      <diagonal/>
    </border>
    <border>
      <left/>
      <right/>
      <top style="thin">
        <color indexed="12"/>
      </top>
      <bottom style="thin">
        <color indexed="12"/>
      </bottom>
      <diagonal/>
    </border>
    <border>
      <left/>
      <right/>
      <top style="thin">
        <color indexed="12"/>
      </top>
      <bottom style="double">
        <color indexed="12"/>
      </bottom>
      <diagonal/>
    </border>
    <border>
      <left/>
      <right/>
      <top style="thin">
        <color indexed="12"/>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ck">
        <color indexed="8"/>
      </top>
      <bottom style="thin">
        <color rgb="FF0000FF"/>
      </bottom>
      <diagonal/>
    </border>
    <border>
      <left/>
      <right style="thin">
        <color rgb="FF000000"/>
      </right>
      <top style="thick">
        <color rgb="FF000000"/>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bottom style="thick">
        <color rgb="FF000000"/>
      </bottom>
      <diagonal/>
    </border>
    <border>
      <left style="thin">
        <color rgb="FF000000"/>
      </left>
      <right/>
      <top style="thick">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indexed="64"/>
      </top>
      <bottom/>
      <diagonal/>
    </border>
    <border>
      <left/>
      <right/>
      <top/>
      <bottom style="medium">
        <color indexed="64"/>
      </bottom>
      <diagonal/>
    </border>
    <border>
      <left style="thin">
        <color rgb="FF000000"/>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s>
  <cellStyleXfs count="8">
    <xf numFmtId="0" fontId="0" fillId="0" borderId="0"/>
    <xf numFmtId="0" fontId="28" fillId="3" borderId="0" applyNumberFormat="0" applyBorder="0" applyAlignment="0" applyProtection="0"/>
    <xf numFmtId="44" fontId="21" fillId="0" borderId="0" applyFont="0" applyFill="0" applyBorder="0" applyAlignment="0" applyProtection="0"/>
    <xf numFmtId="0" fontId="29" fillId="4" borderId="0" applyNumberFormat="0" applyBorder="0" applyAlignment="0" applyProtection="0"/>
    <xf numFmtId="0" fontId="30" fillId="5" borderId="17" applyNumberFormat="0" applyAlignment="0" applyProtection="0"/>
    <xf numFmtId="0" fontId="21" fillId="0" borderId="0"/>
    <xf numFmtId="0" fontId="12" fillId="2" borderId="0"/>
    <xf numFmtId="0" fontId="11" fillId="2" borderId="0"/>
  </cellStyleXfs>
  <cellXfs count="330">
    <xf numFmtId="0" fontId="0" fillId="0" borderId="0" xfId="0"/>
    <xf numFmtId="0" fontId="12" fillId="2" borderId="0" xfId="6" applyNumberFormat="1"/>
    <xf numFmtId="0" fontId="11" fillId="2" borderId="0" xfId="6" applyNumberFormat="1" applyFont="1" applyProtection="1"/>
    <xf numFmtId="0" fontId="12" fillId="2" borderId="0" xfId="6" applyNumberFormat="1" applyProtection="1"/>
    <xf numFmtId="0" fontId="14" fillId="2" borderId="0" xfId="6" applyNumberFormat="1" applyFont="1" applyAlignment="1" applyProtection="1">
      <alignment horizontal="right"/>
    </xf>
    <xf numFmtId="0" fontId="8" fillId="2" borderId="0" xfId="6" applyNumberFormat="1" applyFont="1" applyProtection="1"/>
    <xf numFmtId="37" fontId="8" fillId="2" borderId="0" xfId="6" applyNumberFormat="1" applyFont="1" applyAlignment="1" applyProtection="1">
      <alignment horizontal="right"/>
    </xf>
    <xf numFmtId="0" fontId="7" fillId="2" borderId="0" xfId="6" applyNumberFormat="1" applyFont="1"/>
    <xf numFmtId="0" fontId="8" fillId="2" borderId="0" xfId="6" applyNumberFormat="1" applyFont="1"/>
    <xf numFmtId="0" fontId="8" fillId="2" borderId="0" xfId="6" applyNumberFormat="1" applyFont="1" applyAlignment="1" applyProtection="1">
      <alignment horizontal="right"/>
    </xf>
    <xf numFmtId="0" fontId="7" fillId="2" borderId="0" xfId="6" applyNumberFormat="1" applyFont="1" applyProtection="1"/>
    <xf numFmtId="0" fontId="3" fillId="2" borderId="0" xfId="6" applyNumberFormat="1" applyFont="1" applyAlignment="1">
      <alignment horizontal="fill" wrapText="1"/>
    </xf>
    <xf numFmtId="0" fontId="8" fillId="2" borderId="0" xfId="6" applyNumberFormat="1" applyFont="1" applyAlignment="1" applyProtection="1">
      <alignment horizontal="fill" wrapText="1"/>
    </xf>
    <xf numFmtId="0" fontId="8" fillId="2" borderId="0" xfId="6" applyNumberFormat="1" applyFont="1" applyAlignment="1">
      <alignment horizontal="fill" wrapText="1"/>
    </xf>
    <xf numFmtId="0" fontId="14" fillId="2" borderId="0" xfId="6" applyNumberFormat="1" applyFont="1"/>
    <xf numFmtId="0" fontId="16" fillId="2" borderId="0" xfId="6" applyNumberFormat="1" applyFont="1"/>
    <xf numFmtId="0" fontId="9" fillId="2" borderId="0" xfId="6" applyNumberFormat="1" applyFont="1"/>
    <xf numFmtId="0" fontId="2" fillId="2" borderId="0" xfId="6" applyNumberFormat="1" applyFont="1"/>
    <xf numFmtId="0" fontId="9" fillId="2" borderId="0" xfId="6" applyNumberFormat="1" applyFont="1" applyProtection="1"/>
    <xf numFmtId="0" fontId="19" fillId="2" borderId="0" xfId="6" applyNumberFormat="1" applyFont="1"/>
    <xf numFmtId="0" fontId="3" fillId="2" borderId="0" xfId="6" applyNumberFormat="1" applyFont="1"/>
    <xf numFmtId="0" fontId="3" fillId="2" borderId="0" xfId="6" applyNumberFormat="1" applyFont="1" applyAlignment="1" applyProtection="1">
      <alignment horizontal="center" vertical="center"/>
    </xf>
    <xf numFmtId="0" fontId="3" fillId="2" borderId="1" xfId="6" applyNumberFormat="1" applyFont="1" applyBorder="1" applyAlignment="1" applyProtection="1">
      <alignment horizontal="center" vertical="center"/>
    </xf>
    <xf numFmtId="0" fontId="3" fillId="2" borderId="2" xfId="6" applyNumberFormat="1" applyFont="1" applyBorder="1" applyAlignment="1" applyProtection="1">
      <alignment horizontal="center" vertical="center"/>
    </xf>
    <xf numFmtId="0" fontId="2" fillId="2" borderId="1" xfId="6" applyNumberFormat="1" applyFont="1" applyBorder="1" applyAlignment="1" applyProtection="1">
      <alignment horizontal="center" vertical="center"/>
    </xf>
    <xf numFmtId="0" fontId="3" fillId="2" borderId="0" xfId="6" applyNumberFormat="1" applyFont="1" applyBorder="1" applyAlignment="1" applyProtection="1">
      <alignment horizontal="center" vertical="center"/>
    </xf>
    <xf numFmtId="0" fontId="12" fillId="2" borderId="0" xfId="6" applyNumberFormat="1" applyAlignment="1">
      <alignment horizontal="center" vertical="center"/>
    </xf>
    <xf numFmtId="0" fontId="3" fillId="2" borderId="0" xfId="6" applyNumberFormat="1" applyFont="1" applyAlignment="1" applyProtection="1">
      <alignment vertical="center"/>
    </xf>
    <xf numFmtId="0" fontId="3" fillId="2" borderId="0" xfId="6" applyNumberFormat="1" applyFont="1" applyAlignment="1" applyProtection="1">
      <alignment horizontal="right" vertical="center"/>
    </xf>
    <xf numFmtId="0" fontId="7" fillId="2" borderId="0" xfId="6" applyNumberFormat="1" applyFont="1" applyAlignment="1">
      <alignment vertical="center"/>
    </xf>
    <xf numFmtId="0" fontId="12" fillId="2" borderId="0" xfId="6" applyNumberFormat="1" applyAlignment="1">
      <alignment vertical="center"/>
    </xf>
    <xf numFmtId="0" fontId="8" fillId="2" borderId="0" xfId="6" applyNumberFormat="1" applyFont="1" applyAlignment="1" applyProtection="1">
      <alignment horizontal="right" vertical="center"/>
    </xf>
    <xf numFmtId="37" fontId="8" fillId="2" borderId="0" xfId="6" applyNumberFormat="1" applyFont="1" applyAlignment="1" applyProtection="1">
      <alignment horizontal="right" vertical="center"/>
    </xf>
    <xf numFmtId="37" fontId="3" fillId="2" borderId="0" xfId="6" applyNumberFormat="1" applyFont="1" applyAlignment="1" applyProtection="1">
      <alignment horizontal="right" vertical="center"/>
    </xf>
    <xf numFmtId="0" fontId="8" fillId="2" borderId="0" xfId="6" applyNumberFormat="1" applyFont="1" applyAlignment="1" applyProtection="1">
      <alignment vertical="center"/>
    </xf>
    <xf numFmtId="37" fontId="8" fillId="2" borderId="0" xfId="6" applyNumberFormat="1" applyFont="1" applyAlignment="1" applyProtection="1">
      <alignment vertical="center"/>
    </xf>
    <xf numFmtId="164" fontId="8" fillId="2" borderId="0" xfId="6" applyNumberFormat="1" applyFont="1" applyAlignment="1" applyProtection="1">
      <alignment vertical="center"/>
    </xf>
    <xf numFmtId="0" fontId="6" fillId="2" borderId="0" xfId="6" applyNumberFormat="1" applyFont="1" applyAlignment="1" applyProtection="1">
      <alignment horizontal="right" vertical="center"/>
    </xf>
    <xf numFmtId="0" fontId="10" fillId="2" borderId="0" xfId="6" applyNumberFormat="1" applyFont="1" applyAlignment="1">
      <alignment vertical="center"/>
    </xf>
    <xf numFmtId="37" fontId="8" fillId="2" borderId="0" xfId="6" applyNumberFormat="1" applyFont="1" applyBorder="1" applyAlignment="1" applyProtection="1">
      <alignment vertical="center"/>
    </xf>
    <xf numFmtId="0" fontId="8" fillId="2" borderId="0" xfId="6" applyNumberFormat="1" applyFont="1" applyAlignment="1">
      <alignment vertical="center"/>
    </xf>
    <xf numFmtId="0" fontId="8" fillId="2" borderId="3" xfId="6" applyNumberFormat="1" applyFont="1" applyBorder="1" applyAlignment="1" applyProtection="1">
      <alignment vertical="center"/>
      <protection locked="0"/>
    </xf>
    <xf numFmtId="0" fontId="8" fillId="2" borderId="0" xfId="6" applyNumberFormat="1" applyFont="1" applyBorder="1" applyAlignment="1" applyProtection="1">
      <alignment vertical="center"/>
    </xf>
    <xf numFmtId="37" fontId="8" fillId="2" borderId="0" xfId="6" applyNumberFormat="1" applyFont="1" applyBorder="1" applyAlignment="1" applyProtection="1">
      <alignment horizontal="right" vertical="center"/>
    </xf>
    <xf numFmtId="0" fontId="7" fillId="2" borderId="0" xfId="6" applyNumberFormat="1" applyFont="1" applyAlignment="1" applyProtection="1">
      <alignment vertical="center"/>
    </xf>
    <xf numFmtId="42" fontId="8" fillId="2" borderId="0" xfId="6" applyNumberFormat="1" applyFont="1" applyBorder="1" applyAlignment="1" applyProtection="1">
      <alignment vertical="center"/>
    </xf>
    <xf numFmtId="0" fontId="3" fillId="2" borderId="0" xfId="6" applyNumberFormat="1" applyFont="1" applyFill="1" applyAlignment="1" applyProtection="1">
      <alignment vertical="center"/>
    </xf>
    <xf numFmtId="37" fontId="7" fillId="2" borderId="0" xfId="6" applyNumberFormat="1" applyFont="1" applyAlignment="1">
      <alignment vertical="center"/>
    </xf>
    <xf numFmtId="0" fontId="7" fillId="2" borderId="0" xfId="6" applyNumberFormat="1" applyFont="1" applyBorder="1" applyAlignment="1">
      <alignment vertical="center"/>
    </xf>
    <xf numFmtId="0" fontId="8" fillId="2" borderId="0" xfId="6" applyNumberFormat="1" applyFont="1" applyBorder="1" applyAlignment="1" applyProtection="1">
      <alignment horizontal="right" vertical="center"/>
    </xf>
    <xf numFmtId="0" fontId="8" fillId="2" borderId="0" xfId="6" applyNumberFormat="1" applyFont="1" applyAlignment="1" applyProtection="1">
      <alignment horizontal="left" vertical="center" wrapText="1"/>
    </xf>
    <xf numFmtId="37" fontId="8" fillId="2" borderId="0" xfId="6" applyNumberFormat="1" applyFont="1" applyAlignment="1" applyProtection="1">
      <alignment horizontal="fill" vertical="center" wrapText="1"/>
    </xf>
    <xf numFmtId="0" fontId="8" fillId="2" borderId="3" xfId="6" applyNumberFormat="1" applyFont="1" applyBorder="1" applyAlignment="1" applyProtection="1">
      <alignment horizontal="left" vertical="center"/>
      <protection locked="0"/>
    </xf>
    <xf numFmtId="0" fontId="7" fillId="2" borderId="0" xfId="6" applyNumberFormat="1" applyFont="1" applyBorder="1" applyAlignment="1"/>
    <xf numFmtId="0" fontId="7" fillId="2" borderId="0" xfId="6" applyNumberFormat="1" applyFont="1" applyAlignment="1"/>
    <xf numFmtId="0" fontId="3" fillId="2" borderId="0" xfId="6" applyNumberFormat="1" applyFont="1" applyAlignment="1" applyProtection="1"/>
    <xf numFmtId="0" fontId="8" fillId="2" borderId="0" xfId="6" applyNumberFormat="1" applyFont="1" applyAlignment="1" applyProtection="1">
      <alignment horizontal="center" vertical="center"/>
    </xf>
    <xf numFmtId="0" fontId="8" fillId="2" borderId="0" xfId="6" applyNumberFormat="1" applyFont="1" applyAlignment="1" applyProtection="1">
      <alignment horizontal="left" vertical="top"/>
    </xf>
    <xf numFmtId="0" fontId="8" fillId="2" borderId="0" xfId="6" applyNumberFormat="1" applyFont="1" applyAlignment="1" applyProtection="1">
      <alignment horizontal="left" wrapText="1"/>
    </xf>
    <xf numFmtId="0" fontId="8" fillId="2" borderId="0" xfId="6" applyNumberFormat="1" applyFont="1" applyAlignment="1" applyProtection="1">
      <alignment horizontal="left"/>
    </xf>
    <xf numFmtId="0" fontId="8" fillId="2" borderId="0" xfId="6" applyNumberFormat="1" applyFont="1" applyAlignment="1" applyProtection="1"/>
    <xf numFmtId="0" fontId="8" fillId="2" borderId="0" xfId="6" applyNumberFormat="1" applyFont="1" applyAlignment="1" applyProtection="1">
      <alignment vertical="top"/>
    </xf>
    <xf numFmtId="164" fontId="8" fillId="2" borderId="0" xfId="6" applyNumberFormat="1" applyFont="1" applyAlignment="1" applyProtection="1"/>
    <xf numFmtId="0" fontId="3" fillId="2" borderId="4" xfId="6" applyNumberFormat="1" applyFont="1" applyBorder="1" applyAlignment="1" applyProtection="1">
      <alignment horizontal="center" vertical="center"/>
    </xf>
    <xf numFmtId="37" fontId="8" fillId="2" borderId="0" xfId="6" applyNumberFormat="1" applyFont="1" applyBorder="1" applyAlignment="1" applyProtection="1"/>
    <xf numFmtId="37" fontId="8" fillId="2" borderId="0" xfId="6" applyNumberFormat="1" applyFont="1" applyAlignment="1" applyProtection="1"/>
    <xf numFmtId="0" fontId="3" fillId="2" borderId="0" xfId="6" applyNumberFormat="1" applyFont="1" applyFill="1" applyAlignment="1" applyProtection="1"/>
    <xf numFmtId="164" fontId="8" fillId="2" borderId="3" xfId="6" applyNumberFormat="1" applyFont="1" applyBorder="1" applyAlignment="1" applyProtection="1">
      <alignment vertical="center"/>
      <protection locked="0"/>
    </xf>
    <xf numFmtId="164" fontId="8" fillId="2" borderId="5" xfId="6" applyNumberFormat="1" applyFont="1" applyBorder="1" applyAlignment="1" applyProtection="1">
      <alignment vertical="center"/>
    </xf>
    <xf numFmtId="42" fontId="8" fillId="2" borderId="6" xfId="6" applyNumberFormat="1" applyFont="1" applyBorder="1" applyAlignment="1" applyProtection="1">
      <alignment vertical="center"/>
    </xf>
    <xf numFmtId="37" fontId="8" fillId="2" borderId="0" xfId="6" applyNumberFormat="1" applyFont="1" applyAlignment="1" applyProtection="1">
      <alignment horizontal="left" vertical="center" wrapText="1"/>
    </xf>
    <xf numFmtId="37" fontId="3" fillId="2" borderId="0" xfId="6" applyNumberFormat="1" applyFont="1" applyAlignment="1" applyProtection="1">
      <alignment horizontal="center" vertical="center"/>
    </xf>
    <xf numFmtId="0" fontId="3" fillId="2" borderId="0" xfId="6" applyNumberFormat="1" applyFont="1" applyAlignment="1" applyProtection="1">
      <alignment horizontal="fill" vertical="center" wrapText="1"/>
    </xf>
    <xf numFmtId="0" fontId="3" fillId="2" borderId="0" xfId="6" applyNumberFormat="1" applyFont="1" applyAlignment="1" applyProtection="1">
      <alignment horizontal="right"/>
    </xf>
    <xf numFmtId="37" fontId="3" fillId="2" borderId="0" xfId="6" applyNumberFormat="1" applyFont="1" applyAlignment="1" applyProtection="1">
      <alignment vertical="center"/>
    </xf>
    <xf numFmtId="0" fontId="11" fillId="2" borderId="0" xfId="6" applyNumberFormat="1" applyFont="1" applyAlignment="1" applyProtection="1">
      <alignment vertical="center"/>
    </xf>
    <xf numFmtId="37" fontId="8" fillId="2" borderId="5" xfId="6" applyNumberFormat="1" applyFont="1" applyBorder="1" applyAlignment="1" applyProtection="1">
      <protection locked="0"/>
    </xf>
    <xf numFmtId="37" fontId="8" fillId="2" borderId="3" xfId="6" applyNumberFormat="1" applyFont="1" applyBorder="1" applyAlignment="1" applyProtection="1">
      <protection locked="0"/>
    </xf>
    <xf numFmtId="37" fontId="8" fillId="2" borderId="5" xfId="6" applyNumberFormat="1" applyFont="1" applyBorder="1" applyAlignment="1" applyProtection="1"/>
    <xf numFmtId="37" fontId="8" fillId="2" borderId="3" xfId="6" applyNumberFormat="1" applyFont="1" applyBorder="1" applyAlignment="1" applyProtection="1">
      <alignment vertical="center"/>
      <protection locked="0"/>
    </xf>
    <xf numFmtId="37" fontId="8" fillId="2" borderId="7" xfId="6" applyNumberFormat="1" applyFont="1" applyBorder="1" applyAlignment="1" applyProtection="1"/>
    <xf numFmtId="0" fontId="8" fillId="2" borderId="0" xfId="6" applyNumberFormat="1" applyFont="1" applyAlignment="1" applyProtection="1">
      <alignment horizontal="right" wrapText="1"/>
    </xf>
    <xf numFmtId="0" fontId="8" fillId="2" borderId="0" xfId="6" applyNumberFormat="1" applyFont="1" applyAlignment="1" applyProtection="1">
      <alignment horizontal="right" vertical="top" wrapText="1"/>
    </xf>
    <xf numFmtId="37" fontId="8" fillId="2" borderId="3" xfId="6" applyNumberFormat="1" applyFont="1" applyBorder="1" applyAlignment="1" applyProtection="1">
      <alignment horizontal="right" vertical="center"/>
      <protection locked="0"/>
    </xf>
    <xf numFmtId="37" fontId="8" fillId="2" borderId="3" xfId="6" applyNumberFormat="1" applyFont="1" applyBorder="1" applyAlignment="1" applyProtection="1">
      <alignment horizontal="right" vertical="center"/>
    </xf>
    <xf numFmtId="37" fontId="8" fillId="2" borderId="5" xfId="6" applyNumberFormat="1" applyFont="1" applyBorder="1" applyAlignment="1" applyProtection="1">
      <alignment horizontal="right" vertical="center"/>
    </xf>
    <xf numFmtId="37" fontId="8" fillId="2" borderId="3" xfId="6" applyNumberFormat="1" applyFont="1" applyBorder="1" applyAlignment="1" applyProtection="1">
      <alignment vertical="center"/>
    </xf>
    <xf numFmtId="37" fontId="8" fillId="2" borderId="8" xfId="6" applyNumberFormat="1" applyFont="1" applyBorder="1" applyAlignment="1" applyProtection="1">
      <alignment horizontal="right" vertical="center"/>
    </xf>
    <xf numFmtId="0" fontId="8" fillId="2" borderId="0" xfId="6" applyNumberFormat="1" applyFont="1" applyAlignment="1" applyProtection="1">
      <alignment horizontal="left" vertical="top" wrapText="1"/>
    </xf>
    <xf numFmtId="37" fontId="8" fillId="2" borderId="5" xfId="6" applyNumberFormat="1" applyFont="1" applyBorder="1" applyAlignment="1" applyProtection="1">
      <alignment vertical="center"/>
    </xf>
    <xf numFmtId="37" fontId="8" fillId="2" borderId="9" xfId="6" applyNumberFormat="1" applyFont="1" applyBorder="1" applyAlignment="1" applyProtection="1">
      <alignment vertical="center"/>
    </xf>
    <xf numFmtId="49" fontId="8" fillId="2" borderId="0" xfId="6" applyNumberFormat="1" applyFont="1" applyAlignment="1" applyProtection="1">
      <alignment horizontal="right" vertical="top" wrapText="1"/>
    </xf>
    <xf numFmtId="0" fontId="8" fillId="2" borderId="0" xfId="6" applyNumberFormat="1" applyFont="1" applyAlignment="1" applyProtection="1">
      <alignment horizontal="center"/>
    </xf>
    <xf numFmtId="0" fontId="8" fillId="2" borderId="0" xfId="6" applyNumberFormat="1" applyFont="1" applyBorder="1" applyAlignment="1" applyProtection="1"/>
    <xf numFmtId="1" fontId="8" fillId="2" borderId="0" xfId="6" applyNumberFormat="1" applyFont="1" applyBorder="1" applyAlignment="1" applyProtection="1"/>
    <xf numFmtId="0" fontId="8" fillId="2" borderId="3" xfId="6" applyNumberFormat="1" applyFont="1" applyBorder="1" applyAlignment="1" applyProtection="1">
      <alignment horizontal="center"/>
      <protection locked="0"/>
    </xf>
    <xf numFmtId="0" fontId="7" fillId="2" borderId="0" xfId="6" applyNumberFormat="1" applyFont="1" applyAlignment="1" applyProtection="1">
      <alignment horizontal="left" vertical="center"/>
    </xf>
    <xf numFmtId="0" fontId="8" fillId="2" borderId="0" xfId="6" applyNumberFormat="1" applyFont="1" applyBorder="1" applyAlignment="1">
      <alignment vertical="center"/>
    </xf>
    <xf numFmtId="0" fontId="12" fillId="0" borderId="0" xfId="6" applyNumberFormat="1" applyFill="1" applyProtection="1"/>
    <xf numFmtId="0" fontId="5" fillId="0" borderId="0" xfId="6" applyNumberFormat="1" applyFont="1" applyFill="1" applyAlignment="1" applyProtection="1">
      <alignment horizontal="centerContinuous"/>
    </xf>
    <xf numFmtId="0" fontId="4" fillId="0" borderId="0" xfId="6" applyNumberFormat="1" applyFont="1" applyFill="1" applyAlignment="1" applyProtection="1">
      <alignment horizontal="right"/>
    </xf>
    <xf numFmtId="0" fontId="4" fillId="0" borderId="0" xfId="6" applyNumberFormat="1" applyFont="1" applyFill="1" applyAlignment="1" applyProtection="1">
      <alignment horizontal="centerContinuous"/>
    </xf>
    <xf numFmtId="0" fontId="6" fillId="0" borderId="2" xfId="6" applyNumberFormat="1" applyFont="1" applyFill="1" applyBorder="1" applyAlignment="1" applyProtection="1">
      <alignment horizontal="centerContinuous" vertical="center"/>
    </xf>
    <xf numFmtId="0" fontId="6" fillId="0" borderId="0" xfId="6" applyNumberFormat="1" applyFont="1" applyFill="1" applyAlignment="1" applyProtection="1">
      <alignment horizontal="right" vertical="center"/>
    </xf>
    <xf numFmtId="0" fontId="9" fillId="0" borderId="0" xfId="6" applyNumberFormat="1" applyFont="1" applyFill="1" applyAlignment="1" applyProtection="1">
      <alignment horizontal="centerContinuous" vertical="center"/>
    </xf>
    <xf numFmtId="0" fontId="13" fillId="0" borderId="0" xfId="6" applyNumberFormat="1" applyFont="1" applyFill="1" applyAlignment="1" applyProtection="1">
      <alignment horizontal="centerContinuous" vertical="center"/>
    </xf>
    <xf numFmtId="0" fontId="17" fillId="0" borderId="0" xfId="6" applyNumberFormat="1" applyFont="1" applyFill="1" applyAlignment="1" applyProtection="1">
      <alignment horizontal="centerContinuous" vertical="center"/>
    </xf>
    <xf numFmtId="0" fontId="8" fillId="0" borderId="0" xfId="6" applyNumberFormat="1" applyFont="1" applyFill="1" applyAlignment="1" applyProtection="1">
      <alignment horizontal="right"/>
    </xf>
    <xf numFmtId="0" fontId="3" fillId="0" borderId="1" xfId="6" applyNumberFormat="1" applyFont="1" applyFill="1" applyBorder="1" applyAlignment="1" applyProtection="1">
      <alignment horizontal="center" wrapText="1"/>
    </xf>
    <xf numFmtId="0" fontId="3" fillId="0" borderId="2" xfId="6" applyNumberFormat="1" applyFont="1" applyFill="1" applyBorder="1" applyAlignment="1" applyProtection="1">
      <alignment horizontal="center" wrapText="1"/>
    </xf>
    <xf numFmtId="0" fontId="8" fillId="0" borderId="0" xfId="6" applyNumberFormat="1" applyFont="1" applyFill="1" applyAlignment="1" applyProtection="1"/>
    <xf numFmtId="0" fontId="3" fillId="2" borderId="9" xfId="6" applyNumberFormat="1" applyFont="1" applyBorder="1" applyAlignment="1" applyProtection="1">
      <alignment horizontal="right" vertical="center"/>
    </xf>
    <xf numFmtId="0" fontId="8" fillId="2" borderId="0" xfId="6" applyNumberFormat="1" applyFont="1" applyBorder="1" applyAlignment="1" applyProtection="1">
      <alignment horizontal="left" vertical="center"/>
    </xf>
    <xf numFmtId="0" fontId="3" fillId="2" borderId="0" xfId="6" applyNumberFormat="1" applyFont="1" applyProtection="1"/>
    <xf numFmtId="167" fontId="22" fillId="0" borderId="0" xfId="0" applyNumberFormat="1" applyFont="1"/>
    <xf numFmtId="167" fontId="23" fillId="0" borderId="0" xfId="0" applyNumberFormat="1" applyFont="1" applyAlignment="1">
      <alignment horizontal="center"/>
    </xf>
    <xf numFmtId="167" fontId="23" fillId="0" borderId="0" xfId="0" applyNumberFormat="1" applyFont="1" applyAlignment="1"/>
    <xf numFmtId="167" fontId="22" fillId="0" borderId="0" xfId="0" applyNumberFormat="1" applyFont="1" applyAlignment="1"/>
    <xf numFmtId="0" fontId="15" fillId="0" borderId="0" xfId="0" applyFont="1" applyAlignment="1">
      <alignment horizontal="center" vertical="center"/>
    </xf>
    <xf numFmtId="0" fontId="3" fillId="0" borderId="0" xfId="6" applyNumberFormat="1" applyFont="1" applyFill="1" applyBorder="1" applyAlignment="1" applyProtection="1">
      <alignment horizontal="center" wrapText="1"/>
    </xf>
    <xf numFmtId="0" fontId="6" fillId="2" borderId="1" xfId="6" applyNumberFormat="1" applyFont="1" applyBorder="1" applyAlignment="1" applyProtection="1">
      <alignment horizontal="center" wrapText="1"/>
    </xf>
    <xf numFmtId="0" fontId="6" fillId="2" borderId="2" xfId="6" applyNumberFormat="1" applyFont="1" applyBorder="1" applyAlignment="1" applyProtection="1">
      <alignment horizontal="center" wrapText="1"/>
    </xf>
    <xf numFmtId="0" fontId="3" fillId="0" borderId="0" xfId="6" applyNumberFormat="1" applyFont="1" applyFill="1" applyBorder="1" applyAlignment="1" applyProtection="1">
      <alignment horizontal="centerContinuous"/>
    </xf>
    <xf numFmtId="37" fontId="8" fillId="2" borderId="0" xfId="6" applyNumberFormat="1" applyFont="1" applyAlignment="1" applyProtection="1">
      <alignment horizontal="center" vertical="center"/>
    </xf>
    <xf numFmtId="0" fontId="0" fillId="0" borderId="0" xfId="0" applyAlignment="1">
      <alignment wrapText="1"/>
    </xf>
    <xf numFmtId="167" fontId="9" fillId="0" borderId="0" xfId="0" applyNumberFormat="1" applyFont="1"/>
    <xf numFmtId="167" fontId="26" fillId="0" borderId="0" xfId="0" applyNumberFormat="1" applyFont="1" applyAlignment="1">
      <alignment horizontal="center"/>
    </xf>
    <xf numFmtId="0" fontId="9" fillId="0" borderId="0" xfId="0" applyNumberFormat="1" applyFont="1" applyAlignment="1">
      <alignment horizontal="justify" vertical="top"/>
    </xf>
    <xf numFmtId="167" fontId="26" fillId="0" borderId="0" xfId="0" applyNumberFormat="1" applyFont="1" applyAlignment="1"/>
    <xf numFmtId="0" fontId="7" fillId="0" borderId="0" xfId="0" applyFont="1"/>
    <xf numFmtId="0" fontId="2" fillId="0" borderId="0" xfId="0" applyFont="1" applyAlignment="1">
      <alignment horizontal="center" vertical="center"/>
    </xf>
    <xf numFmtId="0" fontId="21" fillId="0" borderId="0" xfId="0" applyFont="1"/>
    <xf numFmtId="0" fontId="24" fillId="0" borderId="0" xfId="0" applyFont="1"/>
    <xf numFmtId="37" fontId="8" fillId="0" borderId="18" xfId="6" applyNumberFormat="1" applyFont="1" applyFill="1" applyBorder="1" applyAlignment="1" applyProtection="1">
      <alignment horizontal="left" vertical="center"/>
      <protection locked="0"/>
    </xf>
    <xf numFmtId="168" fontId="3" fillId="2" borderId="1" xfId="6" applyNumberFormat="1" applyFont="1" applyBorder="1" applyAlignment="1" applyProtection="1">
      <alignment horizontal="center" vertical="center"/>
    </xf>
    <xf numFmtId="168" fontId="3" fillId="2" borderId="2" xfId="6" applyNumberFormat="1" applyFont="1" applyBorder="1" applyAlignment="1" applyProtection="1">
      <alignment horizontal="center" vertical="center"/>
    </xf>
    <xf numFmtId="0" fontId="26" fillId="6" borderId="0" xfId="0" applyNumberFormat="1" applyFont="1" applyFill="1" applyAlignment="1" applyProtection="1">
      <alignment horizontal="center" vertical="center"/>
      <protection locked="0"/>
    </xf>
    <xf numFmtId="37" fontId="8" fillId="2" borderId="0" xfId="2" applyNumberFormat="1" applyFont="1" applyFill="1" applyBorder="1" applyAlignment="1" applyProtection="1">
      <alignment horizontal="right" vertical="center"/>
    </xf>
    <xf numFmtId="0" fontId="7" fillId="2" borderId="0" xfId="7" applyNumberFormat="1" applyFont="1" applyAlignment="1"/>
    <xf numFmtId="0" fontId="3" fillId="2" borderId="0" xfId="7" applyNumberFormat="1" applyFont="1" applyBorder="1" applyAlignment="1">
      <alignment horizontal="centerContinuous"/>
    </xf>
    <xf numFmtId="0" fontId="8" fillId="2" borderId="0" xfId="7" applyNumberFormat="1" applyFont="1" applyAlignment="1" applyProtection="1">
      <alignment horizontal="right"/>
    </xf>
    <xf numFmtId="0" fontId="3" fillId="0" borderId="0" xfId="7" applyNumberFormat="1" applyFont="1" applyFill="1" applyBorder="1" applyAlignment="1">
      <alignment horizontal="center" wrapText="1"/>
    </xf>
    <xf numFmtId="0" fontId="8" fillId="0" borderId="0" xfId="7" applyNumberFormat="1" applyFont="1" applyFill="1" applyAlignment="1" applyProtection="1">
      <alignment horizontal="right"/>
    </xf>
    <xf numFmtId="0" fontId="3" fillId="0" borderId="1" xfId="7" applyNumberFormat="1" applyFont="1" applyFill="1" applyBorder="1" applyAlignment="1">
      <alignment horizontal="center" wrapText="1"/>
    </xf>
    <xf numFmtId="0" fontId="3" fillId="0" borderId="2" xfId="7" applyNumberFormat="1" applyFont="1" applyFill="1" applyBorder="1" applyAlignment="1">
      <alignment horizontal="center" wrapText="1"/>
    </xf>
    <xf numFmtId="0" fontId="8" fillId="2" borderId="0" xfId="7" applyNumberFormat="1" applyFont="1" applyAlignment="1">
      <alignment vertical="center"/>
    </xf>
    <xf numFmtId="0" fontId="8" fillId="2" borderId="0" xfId="7" applyNumberFormat="1" applyFont="1" applyAlignment="1" applyProtection="1">
      <alignment horizontal="right" vertical="center"/>
    </xf>
    <xf numFmtId="0" fontId="3" fillId="2" borderId="0" xfId="7" applyNumberFormat="1" applyFont="1" applyAlignment="1">
      <alignment vertical="center"/>
    </xf>
    <xf numFmtId="37" fontId="8" fillId="2" borderId="0" xfId="7" applyNumberFormat="1" applyFont="1" applyAlignment="1" applyProtection="1">
      <alignment horizontal="right" vertical="center"/>
    </xf>
    <xf numFmtId="37" fontId="8" fillId="2" borderId="3" xfId="7" applyNumberFormat="1" applyFont="1" applyBorder="1" applyAlignment="1" applyProtection="1">
      <alignment horizontal="right" vertical="center"/>
      <protection locked="0"/>
    </xf>
    <xf numFmtId="37" fontId="8" fillId="2" borderId="3" xfId="2" applyNumberFormat="1" applyFont="1" applyFill="1" applyBorder="1" applyAlignment="1" applyProtection="1">
      <alignment horizontal="right" vertical="center"/>
    </xf>
    <xf numFmtId="37" fontId="8" fillId="2" borderId="0" xfId="7" applyNumberFormat="1" applyFont="1" applyAlignment="1">
      <alignment horizontal="right" vertical="center"/>
    </xf>
    <xf numFmtId="0" fontId="8" fillId="2" borderId="3" xfId="7" applyNumberFormat="1" applyFont="1" applyBorder="1" applyAlignment="1" applyProtection="1">
      <alignment horizontal="left" vertical="center"/>
      <protection locked="0"/>
    </xf>
    <xf numFmtId="37" fontId="8" fillId="2" borderId="3" xfId="7" applyNumberFormat="1" applyFont="1" applyBorder="1" applyAlignment="1" applyProtection="1">
      <alignment horizontal="right" vertical="center"/>
    </xf>
    <xf numFmtId="0" fontId="3" fillId="2" borderId="0" xfId="7" applyNumberFormat="1" applyFont="1" applyAlignment="1">
      <alignment horizontal="right" vertical="center"/>
    </xf>
    <xf numFmtId="37" fontId="8" fillId="2" borderId="5" xfId="7" applyNumberFormat="1" applyFont="1" applyBorder="1" applyAlignment="1" applyProtection="1">
      <alignment horizontal="right" vertical="center"/>
    </xf>
    <xf numFmtId="0" fontId="21" fillId="0" borderId="0" xfId="0" applyFont="1" applyAlignment="1" applyProtection="1">
      <alignment wrapText="1"/>
      <protection locked="0"/>
    </xf>
    <xf numFmtId="0" fontId="31" fillId="0" borderId="0" xfId="0" applyFont="1"/>
    <xf numFmtId="0" fontId="0"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32"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center" vertical="center"/>
    </xf>
    <xf numFmtId="0" fontId="7" fillId="0" borderId="0" xfId="0" applyFont="1" applyFill="1" applyBorder="1" applyAlignment="1"/>
    <xf numFmtId="0" fontId="34" fillId="0" borderId="10" xfId="0" applyNumberFormat="1" applyFont="1" applyFill="1" applyBorder="1" applyAlignment="1" applyProtection="1">
      <alignment horizontal="center" wrapText="1"/>
    </xf>
    <xf numFmtId="0" fontId="34" fillId="7" borderId="20" xfId="0" applyNumberFormat="1" applyFont="1" applyFill="1" applyBorder="1" applyAlignment="1" applyProtection="1">
      <alignment horizontal="center"/>
    </xf>
    <xf numFmtId="0" fontId="2" fillId="0" borderId="21" xfId="0" applyFont="1" applyFill="1" applyBorder="1" applyAlignment="1">
      <alignment horizontal="center" wrapText="1"/>
    </xf>
    <xf numFmtId="0" fontId="2" fillId="0" borderId="12" xfId="0" applyFont="1" applyFill="1" applyBorder="1" applyAlignment="1">
      <alignment horizontal="left" wrapText="1"/>
    </xf>
    <xf numFmtId="0" fontId="2" fillId="0" borderId="22" xfId="0" applyFont="1" applyFill="1" applyBorder="1" applyAlignment="1">
      <alignment horizontal="center" wrapText="1"/>
    </xf>
    <xf numFmtId="38" fontId="2" fillId="0" borderId="23" xfId="2" applyNumberFormat="1" applyFont="1" applyFill="1" applyBorder="1" applyAlignment="1"/>
    <xf numFmtId="0" fontId="2" fillId="0" borderId="0" xfId="0" applyFont="1" applyFill="1" applyBorder="1" applyAlignment="1"/>
    <xf numFmtId="0" fontId="2" fillId="0" borderId="24" xfId="0" applyFont="1" applyFill="1" applyBorder="1" applyAlignment="1">
      <alignment horizontal="center" wrapText="1"/>
    </xf>
    <xf numFmtId="0" fontId="34" fillId="0" borderId="13" xfId="0"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wrapText="1"/>
    </xf>
    <xf numFmtId="38" fontId="2" fillId="0" borderId="25" xfId="0" applyNumberFormat="1" applyFont="1" applyFill="1" applyBorder="1" applyAlignment="1" applyProtection="1"/>
    <xf numFmtId="38" fontId="2" fillId="0" borderId="26" xfId="0" applyNumberFormat="1" applyFont="1" applyFill="1" applyBorder="1" applyAlignment="1" applyProtection="1"/>
    <xf numFmtId="0" fontId="2" fillId="0" borderId="0" xfId="0" applyFont="1" applyFill="1" applyBorder="1" applyAlignment="1">
      <alignment vertical="center"/>
    </xf>
    <xf numFmtId="0" fontId="34" fillId="0" borderId="14" xfId="0"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xf>
    <xf numFmtId="38" fontId="2" fillId="0" borderId="23" xfId="3" applyNumberFormat="1" applyFont="1" applyFill="1" applyBorder="1" applyAlignment="1" applyProtection="1"/>
    <xf numFmtId="38" fontId="2" fillId="0" borderId="17" xfId="4" applyNumberFormat="1" applyFont="1" applyFill="1" applyBorder="1" applyAlignment="1" applyProtection="1">
      <protection locked="0"/>
    </xf>
    <xf numFmtId="0" fontId="34" fillId="0" borderId="27" xfId="0" applyNumberFormat="1" applyFont="1" applyFill="1" applyBorder="1" applyAlignment="1" applyProtection="1">
      <alignment horizontal="center" wrapText="1"/>
    </xf>
    <xf numFmtId="38" fontId="2" fillId="0" borderId="28" xfId="3" applyNumberFormat="1" applyFont="1" applyFill="1" applyBorder="1" applyAlignment="1" applyProtection="1"/>
    <xf numFmtId="37" fontId="2" fillId="0" borderId="0" xfId="0" applyNumberFormat="1" applyFont="1" applyFill="1" applyBorder="1" applyAlignment="1">
      <alignment vertical="center"/>
    </xf>
    <xf numFmtId="0" fontId="34" fillId="0" borderId="13" xfId="0" applyNumberFormat="1" applyFont="1" applyFill="1" applyBorder="1" applyAlignment="1" applyProtection="1">
      <alignment wrapText="1"/>
    </xf>
    <xf numFmtId="0" fontId="34" fillId="0" borderId="22" xfId="0" applyNumberFormat="1" applyFont="1" applyFill="1" applyBorder="1" applyAlignment="1" applyProtection="1">
      <alignment horizontal="center" wrapText="1"/>
    </xf>
    <xf numFmtId="0" fontId="34" fillId="0" borderId="15" xfId="0" applyNumberFormat="1" applyFont="1" applyFill="1" applyBorder="1" applyAlignment="1" applyProtection="1">
      <alignment horizontal="left" wrapText="1"/>
    </xf>
    <xf numFmtId="38" fontId="2" fillId="0" borderId="28" xfId="1" applyNumberFormat="1" applyFont="1" applyFill="1" applyBorder="1" applyAlignment="1" applyProtection="1"/>
    <xf numFmtId="38" fontId="2" fillId="0" borderId="28" xfId="2" applyNumberFormat="1" applyFont="1" applyFill="1" applyBorder="1" applyAlignment="1" applyProtection="1"/>
    <xf numFmtId="0" fontId="35"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37"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34" fillId="0" borderId="31" xfId="0" applyNumberFormat="1" applyFont="1" applyFill="1" applyBorder="1" applyAlignment="1" applyProtection="1">
      <alignment horizontal="left" vertical="center"/>
    </xf>
    <xf numFmtId="0" fontId="34" fillId="0" borderId="31" xfId="0" applyNumberFormat="1" applyFont="1" applyFill="1" applyBorder="1" applyAlignment="1" applyProtection="1">
      <alignment vertical="center"/>
    </xf>
    <xf numFmtId="0" fontId="34" fillId="0" borderId="31" xfId="0" applyNumberFormat="1" applyFont="1" applyFill="1" applyBorder="1" applyAlignment="1" applyProtection="1">
      <alignment horizontal="center" vertical="center"/>
    </xf>
    <xf numFmtId="37" fontId="35" fillId="0" borderId="0" xfId="0" applyNumberFormat="1" applyFont="1" applyFill="1" applyBorder="1" applyAlignment="1" applyProtection="1">
      <alignment vertical="center"/>
    </xf>
    <xf numFmtId="37" fontId="35" fillId="0" borderId="0" xfId="0" applyNumberFormat="1" applyFont="1" applyFill="1" applyBorder="1" applyAlignment="1" applyProtection="1">
      <alignment horizontal="center" vertical="center"/>
    </xf>
    <xf numFmtId="37" fontId="3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vertical="center"/>
    </xf>
    <xf numFmtId="165" fontId="34" fillId="0" borderId="19" xfId="0" applyNumberFormat="1" applyFont="1" applyFill="1" applyBorder="1" applyAlignment="1" applyProtection="1"/>
    <xf numFmtId="165" fontId="34" fillId="0" borderId="32" xfId="0" applyNumberFormat="1" applyFont="1" applyFill="1" applyBorder="1" applyAlignment="1" applyProtection="1"/>
    <xf numFmtId="166" fontId="34" fillId="0" borderId="33" xfId="0" applyNumberFormat="1" applyFont="1" applyFill="1" applyBorder="1" applyAlignment="1" applyProtection="1">
      <protection locked="0"/>
    </xf>
    <xf numFmtId="166" fontId="34" fillId="0" borderId="34" xfId="0" applyNumberFormat="1" applyFont="1" applyFill="1" applyBorder="1" applyAlignment="1" applyProtection="1">
      <protection locked="0"/>
    </xf>
    <xf numFmtId="166" fontId="34" fillId="0" borderId="29" xfId="0" applyNumberFormat="1" applyFont="1" applyFill="1" applyBorder="1" applyAlignment="1" applyProtection="1"/>
    <xf numFmtId="166" fontId="34" fillId="0" borderId="35" xfId="0" applyNumberFormat="1" applyFont="1" applyFill="1" applyBorder="1" applyAlignment="1" applyProtection="1"/>
    <xf numFmtId="166" fontId="34" fillId="0" borderId="29" xfId="0" applyNumberFormat="1" applyFont="1" applyFill="1" applyBorder="1" applyAlignment="1" applyProtection="1">
      <protection locked="0"/>
    </xf>
    <xf numFmtId="166" fontId="34" fillId="0" borderId="35" xfId="0" applyNumberFormat="1" applyFont="1" applyFill="1" applyBorder="1" applyAlignment="1" applyProtection="1">
      <protection locked="0"/>
    </xf>
    <xf numFmtId="165" fontId="34" fillId="0" borderId="36" xfId="0" applyNumberFormat="1" applyFont="1" applyFill="1" applyBorder="1" applyAlignment="1" applyProtection="1"/>
    <xf numFmtId="165" fontId="34" fillId="0" borderId="37" xfId="0" applyNumberFormat="1" applyFont="1" applyFill="1" applyBorder="1" applyAlignment="1" applyProtection="1"/>
    <xf numFmtId="165" fontId="34" fillId="0" borderId="38" xfId="0" applyNumberFormat="1" applyFont="1" applyFill="1" applyBorder="1" applyAlignment="1" applyProtection="1">
      <protection locked="0"/>
    </xf>
    <xf numFmtId="165" fontId="34" fillId="0" borderId="39" xfId="0" applyNumberFormat="1" applyFont="1" applyFill="1" applyBorder="1" applyAlignment="1" applyProtection="1">
      <protection locked="0"/>
    </xf>
    <xf numFmtId="49" fontId="21" fillId="0" borderId="0" xfId="0" applyNumberFormat="1" applyFont="1" applyFill="1" applyBorder="1" applyAlignment="1">
      <alignment horizontal="center" vertical="top"/>
    </xf>
    <xf numFmtId="49" fontId="0" fillId="0" borderId="0" xfId="0" applyNumberFormat="1" applyFont="1" applyFill="1" applyBorder="1" applyAlignment="1">
      <alignment horizontal="center"/>
    </xf>
    <xf numFmtId="0" fontId="7" fillId="0" borderId="0" xfId="0" applyNumberFormat="1" applyFont="1" applyFill="1" applyBorder="1" applyProtection="1"/>
    <xf numFmtId="0" fontId="7" fillId="0" borderId="0" xfId="0" applyNumberFormat="1" applyFont="1" applyFill="1" applyBorder="1" applyAlignment="1" applyProtection="1">
      <alignment horizontal="center"/>
    </xf>
    <xf numFmtId="0" fontId="0" fillId="0" borderId="0" xfId="0" applyFont="1" applyFill="1" applyBorder="1"/>
    <xf numFmtId="0" fontId="0" fillId="0" borderId="0" xfId="0" applyNumberFormat="1" applyFont="1" applyFill="1" applyBorder="1" applyProtection="1"/>
    <xf numFmtId="0" fontId="0" fillId="0" borderId="0" xfId="0" applyNumberFormat="1" applyFont="1" applyFill="1" applyBorder="1" applyAlignment="1" applyProtection="1">
      <alignment horizontal="center"/>
    </xf>
    <xf numFmtId="0" fontId="0" fillId="0" borderId="0" xfId="0" applyFont="1" applyFill="1" applyBorder="1" applyAlignment="1">
      <alignment horizontal="center"/>
    </xf>
    <xf numFmtId="38" fontId="2" fillId="0" borderId="23" xfId="1" applyNumberFormat="1" applyFont="1" applyFill="1" applyBorder="1" applyAlignment="1" applyProtection="1"/>
    <xf numFmtId="38" fontId="2" fillId="0" borderId="41" xfId="0" applyNumberFormat="1" applyFont="1" applyFill="1" applyBorder="1" applyAlignment="1" applyProtection="1"/>
    <xf numFmtId="0" fontId="34" fillId="0" borderId="30" xfId="0" applyNumberFormat="1" applyFont="1" applyFill="1" applyBorder="1" applyAlignment="1" applyProtection="1">
      <alignment horizontal="center"/>
    </xf>
    <xf numFmtId="38" fontId="2" fillId="0" borderId="28" xfId="3" applyNumberFormat="1" applyFont="1" applyFill="1" applyBorder="1" applyAlignment="1" applyProtection="1">
      <protection locked="0"/>
    </xf>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top"/>
    </xf>
    <xf numFmtId="0" fontId="32" fillId="0" borderId="0" xfId="0" applyNumberFormat="1" applyFont="1" applyFill="1" applyBorder="1" applyAlignment="1" applyProtection="1">
      <alignment vertical="center"/>
    </xf>
    <xf numFmtId="38" fontId="2" fillId="0" borderId="28" xfId="0" applyNumberFormat="1" applyFont="1" applyFill="1" applyBorder="1" applyAlignment="1" applyProtection="1">
      <protection locked="0"/>
    </xf>
    <xf numFmtId="38" fontId="2" fillId="0" borderId="23" xfId="0" applyNumberFormat="1" applyFont="1" applyFill="1" applyBorder="1" applyAlignment="1" applyProtection="1">
      <protection locked="0"/>
    </xf>
    <xf numFmtId="0" fontId="34" fillId="0" borderId="13" xfId="0" applyNumberFormat="1" applyFont="1" applyFill="1" applyBorder="1" applyAlignment="1" applyProtection="1">
      <alignment horizontal="left"/>
    </xf>
    <xf numFmtId="49" fontId="2" fillId="0" borderId="43" xfId="0" applyNumberFormat="1" applyFont="1" applyFill="1" applyBorder="1" applyAlignment="1">
      <alignment horizontal="center"/>
    </xf>
    <xf numFmtId="49" fontId="2" fillId="0" borderId="45" xfId="0" applyNumberFormat="1" applyFont="1" applyFill="1" applyBorder="1" applyAlignment="1">
      <alignment horizontal="center"/>
    </xf>
    <xf numFmtId="0" fontId="35" fillId="0" borderId="44" xfId="0" applyNumberFormat="1" applyFont="1" applyFill="1" applyBorder="1" applyAlignment="1" applyProtection="1">
      <alignment vertical="center"/>
    </xf>
    <xf numFmtId="0" fontId="8" fillId="2" borderId="0" xfId="7" applyNumberFormat="1" applyFont="1" applyBorder="1" applyAlignment="1" applyProtection="1">
      <alignment horizontal="left" vertical="center"/>
      <protection locked="0"/>
    </xf>
    <xf numFmtId="167" fontId="26" fillId="6" borderId="47" xfId="0" applyNumberFormat="1" applyFont="1" applyFill="1" applyBorder="1" applyAlignment="1" applyProtection="1">
      <alignment horizontal="center"/>
      <protection locked="0"/>
    </xf>
    <xf numFmtId="38" fontId="2" fillId="0" borderId="11" xfId="4" applyNumberFormat="1" applyFont="1" applyFill="1" applyBorder="1" applyAlignment="1" applyProtection="1">
      <protection locked="0"/>
    </xf>
    <xf numFmtId="38" fontId="2" fillId="0" borderId="0" xfId="4" applyNumberFormat="1" applyFont="1" applyFill="1" applyBorder="1" applyAlignment="1" applyProtection="1">
      <protection locked="0"/>
    </xf>
    <xf numFmtId="38" fontId="2" fillId="0" borderId="42" xfId="0" applyNumberFormat="1" applyFont="1" applyFill="1" applyBorder="1" applyAlignment="1" applyProtection="1">
      <protection locked="0"/>
    </xf>
    <xf numFmtId="38" fontId="2" fillId="0" borderId="28" xfId="1" applyNumberFormat="1" applyFont="1" applyFill="1" applyBorder="1" applyAlignment="1" applyProtection="1">
      <protection locked="0"/>
    </xf>
    <xf numFmtId="38" fontId="2" fillId="0" borderId="40" xfId="2" applyNumberFormat="1" applyFont="1" applyFill="1" applyBorder="1" applyAlignment="1"/>
    <xf numFmtId="165" fontId="34" fillId="0" borderId="0" xfId="0" applyNumberFormat="1" applyFont="1" applyFill="1" applyBorder="1" applyAlignment="1" applyProtection="1"/>
    <xf numFmtId="49" fontId="24" fillId="0" borderId="0" xfId="0" applyNumberFormat="1" applyFont="1" applyFill="1" applyBorder="1" applyAlignment="1" applyProtection="1">
      <alignment horizontal="center" vertical="center"/>
    </xf>
    <xf numFmtId="49" fontId="24" fillId="0" borderId="49" xfId="0" applyNumberFormat="1" applyFont="1" applyFill="1" applyBorder="1" applyAlignment="1" applyProtection="1">
      <alignment horizontal="center" vertical="center"/>
      <protection locked="0"/>
    </xf>
    <xf numFmtId="0" fontId="34" fillId="9" borderId="28" xfId="0" applyNumberFormat="1" applyFont="1" applyFill="1" applyBorder="1" applyAlignment="1" applyProtection="1">
      <alignment horizontal="center" wrapText="1"/>
    </xf>
    <xf numFmtId="0" fontId="34" fillId="0" borderId="0" xfId="0" applyNumberFormat="1" applyFont="1" applyFill="1" applyBorder="1" applyAlignment="1" applyProtection="1">
      <alignment horizontal="left" wrapText="1"/>
      <protection locked="0"/>
    </xf>
    <xf numFmtId="0" fontId="34" fillId="9" borderId="51" xfId="0" applyNumberFormat="1" applyFont="1" applyFill="1" applyBorder="1" applyAlignment="1" applyProtection="1">
      <alignment horizontal="center" wrapText="1"/>
    </xf>
    <xf numFmtId="0" fontId="34" fillId="0" borderId="50" xfId="0" applyNumberFormat="1" applyFont="1" applyFill="1" applyBorder="1" applyAlignment="1" applyProtection="1">
      <alignment horizontal="center" wrapText="1"/>
    </xf>
    <xf numFmtId="0" fontId="34" fillId="0" borderId="13" xfId="0" applyNumberFormat="1" applyFont="1" applyFill="1" applyBorder="1" applyAlignment="1" applyProtection="1">
      <alignment horizontal="left" wrapText="1"/>
      <protection locked="0"/>
    </xf>
    <xf numFmtId="0" fontId="34" fillId="0" borderId="33" xfId="0" applyNumberFormat="1" applyFont="1" applyFill="1" applyBorder="1" applyAlignment="1" applyProtection="1">
      <alignment horizontal="left" wrapText="1"/>
      <protection locked="0"/>
    </xf>
    <xf numFmtId="0" fontId="34" fillId="0" borderId="53" xfId="0" applyNumberFormat="1" applyFont="1" applyFill="1" applyBorder="1" applyAlignment="1" applyProtection="1">
      <alignment horizontal="left" wrapText="1"/>
      <protection locked="0"/>
    </xf>
    <xf numFmtId="0" fontId="2" fillId="0" borderId="53" xfId="0" applyFont="1" applyFill="1" applyBorder="1" applyAlignment="1" applyProtection="1">
      <alignment horizontal="left"/>
      <protection locked="0"/>
    </xf>
    <xf numFmtId="0" fontId="2" fillId="0" borderId="52" xfId="0" applyFont="1" applyFill="1" applyBorder="1" applyAlignment="1" applyProtection="1">
      <alignment horizontal="center" wrapText="1"/>
    </xf>
    <xf numFmtId="0" fontId="34" fillId="0" borderId="53" xfId="0" applyNumberFormat="1" applyFont="1" applyFill="1" applyBorder="1" applyAlignment="1" applyProtection="1">
      <alignment horizontal="left" wrapText="1"/>
    </xf>
    <xf numFmtId="0" fontId="34" fillId="0" borderId="54" xfId="0" applyNumberFormat="1" applyFont="1" applyFill="1" applyBorder="1" applyAlignment="1" applyProtection="1">
      <alignment horizontal="left"/>
    </xf>
    <xf numFmtId="0" fontId="34" fillId="0" borderId="10" xfId="0" applyNumberFormat="1" applyFont="1" applyFill="1" applyBorder="1" applyAlignment="1" applyProtection="1">
      <alignment horizontal="center"/>
    </xf>
    <xf numFmtId="0" fontId="8" fillId="0" borderId="3" xfId="0" applyNumberFormat="1" applyFont="1" applyBorder="1" applyAlignment="1" applyProtection="1">
      <protection locked="0"/>
    </xf>
    <xf numFmtId="0" fontId="8" fillId="2" borderId="3" xfId="7" applyNumberFormat="1" applyFont="1" applyBorder="1" applyAlignment="1" applyProtection="1">
      <alignment vertical="center"/>
      <protection locked="0"/>
    </xf>
    <xf numFmtId="0" fontId="8" fillId="0" borderId="3" xfId="0" applyNumberFormat="1" applyFont="1" applyFill="1" applyBorder="1" applyAlignment="1" applyProtection="1">
      <protection locked="0"/>
    </xf>
    <xf numFmtId="0" fontId="8" fillId="2" borderId="0" xfId="7" applyNumberFormat="1" applyFont="1" applyAlignment="1" applyProtection="1">
      <alignment vertical="center"/>
    </xf>
    <xf numFmtId="0" fontId="8" fillId="0" borderId="3" xfId="7" applyNumberFormat="1" applyFont="1" applyFill="1" applyBorder="1" applyAlignment="1" applyProtection="1">
      <alignment vertical="center"/>
      <protection locked="0"/>
    </xf>
    <xf numFmtId="0" fontId="14" fillId="0" borderId="3" xfId="0" applyNumberFormat="1" applyFont="1" applyBorder="1" applyAlignment="1" applyProtection="1">
      <alignment horizontal="left"/>
      <protection locked="0"/>
    </xf>
    <xf numFmtId="0" fontId="8" fillId="0" borderId="3" xfId="0" applyNumberFormat="1" applyFont="1" applyBorder="1" applyProtection="1">
      <protection locked="0"/>
    </xf>
    <xf numFmtId="37" fontId="8" fillId="2" borderId="3" xfId="7" applyNumberFormat="1" applyFont="1" applyBorder="1" applyAlignment="1" applyProtection="1">
      <alignment vertical="center"/>
      <protection locked="0"/>
    </xf>
    <xf numFmtId="0" fontId="3" fillId="2" borderId="0" xfId="7" applyNumberFormat="1" applyFont="1" applyAlignment="1" applyProtection="1"/>
    <xf numFmtId="37" fontId="8" fillId="2" borderId="0" xfId="7" applyNumberFormat="1" applyFont="1" applyAlignment="1" applyProtection="1">
      <alignment vertical="center"/>
    </xf>
    <xf numFmtId="0" fontId="7" fillId="2" borderId="0" xfId="7" applyNumberFormat="1" applyFont="1" applyAlignment="1">
      <alignment vertical="center"/>
    </xf>
    <xf numFmtId="0" fontId="3" fillId="2" borderId="0" xfId="7" applyNumberFormat="1" applyFont="1" applyAlignment="1" applyProtection="1">
      <alignment horizontal="right" vertical="center"/>
    </xf>
    <xf numFmtId="37" fontId="8" fillId="2" borderId="3" xfId="7" applyNumberFormat="1" applyFont="1" applyBorder="1" applyAlignment="1" applyProtection="1">
      <alignment vertical="center"/>
    </xf>
    <xf numFmtId="37" fontId="8" fillId="0" borderId="3"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36" fillId="0" borderId="0" xfId="0" applyFont="1" applyAlignment="1">
      <alignment horizontal="justify" wrapText="1"/>
    </xf>
    <xf numFmtId="0" fontId="9" fillId="0" borderId="0" xfId="0" applyNumberFormat="1" applyFont="1" applyAlignment="1">
      <alignment horizontal="left" vertical="center"/>
    </xf>
    <xf numFmtId="167" fontId="9" fillId="0" borderId="0" xfId="0" applyNumberFormat="1" applyFont="1" applyAlignment="1" applyProtection="1">
      <alignment horizontal="left" wrapText="1"/>
      <protection locked="0"/>
    </xf>
    <xf numFmtId="167" fontId="26" fillId="0" borderId="0" xfId="0" applyNumberFormat="1" applyFont="1" applyAlignment="1">
      <alignment horizontal="center"/>
    </xf>
    <xf numFmtId="167" fontId="9" fillId="0" borderId="0" xfId="0" applyNumberFormat="1" applyFont="1" applyAlignment="1"/>
    <xf numFmtId="0" fontId="0" fillId="0" borderId="0" xfId="0" applyAlignment="1"/>
    <xf numFmtId="0" fontId="15" fillId="0" borderId="0" xfId="0" applyFont="1" applyAlignment="1">
      <alignment horizontal="center" vertical="center"/>
    </xf>
    <xf numFmtId="0" fontId="15" fillId="8" borderId="0" xfId="0" applyFont="1"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indent="4"/>
    </xf>
    <xf numFmtId="0" fontId="21" fillId="0" borderId="0" xfId="0" applyFont="1" applyAlignment="1" applyProtection="1">
      <alignment horizontal="justify" wrapText="1"/>
      <protection locked="0"/>
    </xf>
    <xf numFmtId="0" fontId="0" fillId="0" borderId="0" xfId="0" applyAlignment="1">
      <alignment horizontal="justify" wrapText="1"/>
    </xf>
    <xf numFmtId="0" fontId="24" fillId="0" borderId="0" xfId="0" applyFont="1" applyAlignment="1">
      <alignment horizontal="center"/>
    </xf>
    <xf numFmtId="0" fontId="21" fillId="0" borderId="0" xfId="0" applyFont="1" applyAlignment="1">
      <alignment horizontal="left"/>
    </xf>
    <xf numFmtId="0" fontId="21" fillId="0" borderId="16" xfId="0" applyFont="1" applyBorder="1" applyAlignment="1">
      <alignment horizontal="left"/>
    </xf>
    <xf numFmtId="0" fontId="21" fillId="0" borderId="0" xfId="0" applyFont="1" applyAlignment="1">
      <alignment horizontal="center"/>
    </xf>
    <xf numFmtId="0" fontId="34" fillId="0" borderId="50" xfId="0" applyNumberFormat="1" applyFont="1" applyFill="1" applyBorder="1" applyAlignment="1" applyProtection="1">
      <alignment horizontal="center" vertical="top" wrapText="1"/>
    </xf>
    <xf numFmtId="0" fontId="15"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34" fillId="0" borderId="0" xfId="0" applyNumberFormat="1" applyFont="1" applyFill="1" applyBorder="1" applyAlignment="1" applyProtection="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0" fontId="32" fillId="7" borderId="46" xfId="0" applyNumberFormat="1" applyFont="1" applyFill="1" applyBorder="1" applyAlignment="1" applyProtection="1">
      <alignment horizontal="center" vertical="center" textRotation="255"/>
    </xf>
    <xf numFmtId="0" fontId="32" fillId="7" borderId="40" xfId="0" applyNumberFormat="1" applyFont="1" applyFill="1" applyBorder="1" applyAlignment="1" applyProtection="1">
      <alignment horizontal="center" vertical="center" textRotation="255"/>
    </xf>
    <xf numFmtId="0" fontId="34" fillId="0" borderId="48" xfId="0" applyNumberFormat="1" applyFont="1" applyFill="1" applyBorder="1" applyAlignment="1" applyProtection="1">
      <alignment horizontal="center" wrapText="1"/>
    </xf>
    <xf numFmtId="0" fontId="34" fillId="0" borderId="44" xfId="0" applyNumberFormat="1" applyFont="1" applyFill="1" applyBorder="1" applyAlignment="1" applyProtection="1">
      <alignment horizontal="center" wrapText="1"/>
    </xf>
    <xf numFmtId="0" fontId="34" fillId="0" borderId="4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left" vertical="center"/>
    </xf>
    <xf numFmtId="0" fontId="34" fillId="0" borderId="0" xfId="0" applyNumberFormat="1" applyFont="1" applyFill="1" applyBorder="1" applyAlignment="1" applyProtection="1">
      <alignment vertical="center"/>
    </xf>
    <xf numFmtId="3" fontId="8" fillId="2" borderId="0" xfId="6" applyNumberFormat="1" applyFont="1" applyBorder="1" applyAlignment="1" applyProtection="1">
      <alignment horizontal="center" wrapText="1"/>
    </xf>
    <xf numFmtId="0" fontId="8" fillId="2" borderId="0" xfId="6" applyNumberFormat="1" applyFont="1" applyAlignment="1" applyProtection="1"/>
    <xf numFmtId="0" fontId="8" fillId="2" borderId="0" xfId="6" applyNumberFormat="1" applyFont="1" applyAlignment="1" applyProtection="1">
      <alignment horizontal="left" vertical="top" wrapText="1"/>
    </xf>
    <xf numFmtId="0" fontId="1" fillId="2" borderId="0" xfId="6" applyNumberFormat="1" applyFont="1" applyAlignment="1" applyProtection="1">
      <alignment horizontal="center"/>
    </xf>
    <xf numFmtId="0" fontId="1" fillId="0" borderId="0" xfId="6" applyNumberFormat="1" applyFont="1" applyFill="1" applyAlignment="1" applyProtection="1">
      <alignment horizontal="center"/>
    </xf>
    <xf numFmtId="0" fontId="8" fillId="2" borderId="0" xfId="6" applyNumberFormat="1" applyFont="1" applyAlignment="1" applyProtection="1">
      <alignment horizontal="justify" vertical="top" wrapText="1"/>
    </xf>
    <xf numFmtId="0" fontId="8" fillId="2" borderId="0" xfId="6" applyNumberFormat="1" applyFont="1" applyAlignment="1" applyProtection="1">
      <alignment vertical="top" wrapText="1"/>
    </xf>
    <xf numFmtId="0" fontId="18" fillId="2" borderId="0" xfId="6" applyNumberFormat="1" applyFont="1" applyAlignment="1" applyProtection="1">
      <alignment horizontal="center"/>
    </xf>
    <xf numFmtId="0" fontId="20" fillId="0" borderId="0" xfId="6" applyNumberFormat="1" applyFont="1" applyFill="1" applyAlignment="1" applyProtection="1">
      <alignment horizontal="center"/>
    </xf>
    <xf numFmtId="0" fontId="3" fillId="2" borderId="1" xfId="6" applyNumberFormat="1" applyFont="1" applyBorder="1" applyAlignment="1" applyProtection="1">
      <alignment horizontal="center"/>
    </xf>
    <xf numFmtId="0" fontId="0" fillId="0" borderId="1" xfId="0" applyBorder="1" applyAlignment="1"/>
    <xf numFmtId="0" fontId="6" fillId="0" borderId="0" xfId="6" applyNumberFormat="1" applyFont="1" applyFill="1" applyBorder="1" applyAlignment="1" applyProtection="1">
      <alignment horizontal="center"/>
    </xf>
    <xf numFmtId="0" fontId="0" fillId="0" borderId="0" xfId="0" applyAlignment="1">
      <alignment horizontal="center"/>
    </xf>
    <xf numFmtId="0" fontId="3" fillId="0" borderId="1" xfId="6" applyNumberFormat="1" applyFont="1" applyFill="1" applyBorder="1" applyAlignment="1" applyProtection="1">
      <alignment horizontal="center" vertical="center"/>
    </xf>
    <xf numFmtId="0" fontId="3" fillId="0" borderId="2" xfId="6" applyNumberFormat="1" applyFont="1" applyFill="1" applyBorder="1" applyAlignment="1" applyProtection="1">
      <alignment horizontal="center" vertical="center"/>
    </xf>
    <xf numFmtId="0" fontId="1" fillId="2" borderId="0" xfId="6" applyNumberFormat="1" applyFont="1" applyAlignment="1" applyProtection="1">
      <alignment horizontal="center" vertical="center"/>
    </xf>
    <xf numFmtId="0" fontId="1" fillId="2" borderId="0" xfId="6" applyNumberFormat="1" applyFont="1" applyAlignment="1" applyProtection="1">
      <alignment horizontal="center" vertical="center" wrapText="1"/>
    </xf>
    <xf numFmtId="0" fontId="1" fillId="0" borderId="0" xfId="6" applyNumberFormat="1" applyFont="1" applyFill="1" applyAlignment="1" applyProtection="1">
      <alignment horizontal="center" vertical="center"/>
    </xf>
    <xf numFmtId="0" fontId="3" fillId="2" borderId="0" xfId="6" applyNumberFormat="1" applyFont="1" applyAlignment="1" applyProtection="1">
      <alignment horizontal="center" vertical="center"/>
    </xf>
    <xf numFmtId="49" fontId="8" fillId="2" borderId="0" xfId="6" applyNumberFormat="1" applyFont="1" applyAlignment="1" applyProtection="1">
      <alignment vertical="top" wrapText="1"/>
    </xf>
    <xf numFmtId="0" fontId="3" fillId="0" borderId="2" xfId="6" applyNumberFormat="1" applyFont="1" applyFill="1" applyBorder="1" applyAlignment="1" applyProtection="1">
      <alignment horizontal="center"/>
    </xf>
    <xf numFmtId="0" fontId="0" fillId="0" borderId="2" xfId="0" applyBorder="1" applyAlignment="1"/>
    <xf numFmtId="0" fontId="9" fillId="2" borderId="0" xfId="6" applyNumberFormat="1" applyFont="1" applyAlignment="1">
      <alignment wrapText="1"/>
    </xf>
    <xf numFmtId="0" fontId="0" fillId="0" borderId="0" xfId="0" applyAlignment="1">
      <alignment wrapText="1"/>
    </xf>
    <xf numFmtId="0" fontId="3" fillId="2" borderId="2" xfId="6" applyNumberFormat="1" applyFont="1" applyBorder="1" applyAlignment="1" applyProtection="1"/>
    <xf numFmtId="0" fontId="3" fillId="2" borderId="0" xfId="7" applyNumberFormat="1" applyFont="1" applyAlignment="1">
      <alignment vertical="center"/>
    </xf>
    <xf numFmtId="0" fontId="3" fillId="2" borderId="1" xfId="7" applyNumberFormat="1" applyFont="1" applyBorder="1" applyAlignment="1">
      <alignment horizontal="center"/>
    </xf>
    <xf numFmtId="0" fontId="21" fillId="0" borderId="1" xfId="5" applyBorder="1" applyAlignment="1">
      <alignment horizontal="center"/>
    </xf>
    <xf numFmtId="0" fontId="1" fillId="2" borderId="0" xfId="7" applyNumberFormat="1" applyFont="1" applyAlignment="1">
      <alignment horizontal="center" vertical="center"/>
    </xf>
    <xf numFmtId="0" fontId="1" fillId="0" borderId="0" xfId="7" applyNumberFormat="1" applyFont="1" applyFill="1" applyAlignment="1">
      <alignment horizontal="center" vertical="center"/>
    </xf>
    <xf numFmtId="0" fontId="21" fillId="0" borderId="0" xfId="5" applyAlignment="1">
      <alignment horizontal="center" vertical="center"/>
    </xf>
  </cellXfs>
  <cellStyles count="8">
    <cellStyle name="Bad" xfId="1" builtinId="27"/>
    <cellStyle name="Currency 2" xfId="2"/>
    <cellStyle name="Good" xfId="3" builtinId="26"/>
    <cellStyle name="Input" xfId="4" builtinId="20"/>
    <cellStyle name="Normal" xfId="0" builtinId="0"/>
    <cellStyle name="Normal 2" xfId="5"/>
    <cellStyle name="Normal_2004-05 C&amp;T Excel" xfId="6"/>
    <cellStyle name="Normal_2004-05 C&amp;T Excel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7"/>
  <sheetViews>
    <sheetView showGridLines="0" zoomScaleNormal="100" workbookViewId="0">
      <selection activeCell="E6" sqref="E6"/>
    </sheetView>
  </sheetViews>
  <sheetFormatPr defaultRowHeight="13.2" x14ac:dyDescent="0.25"/>
  <cols>
    <col min="1" max="4" width="9.109375" customWidth="1"/>
    <col min="5" max="5" width="45.88671875" customWidth="1"/>
    <col min="6" max="11" width="9.109375" customWidth="1"/>
  </cols>
  <sheetData>
    <row r="1" spans="1:11" ht="15.6" customHeight="1" x14ac:dyDescent="0.3">
      <c r="A1" s="114"/>
      <c r="B1" s="114"/>
      <c r="C1" s="114"/>
      <c r="D1" s="114"/>
      <c r="E1" s="114"/>
      <c r="F1" s="114"/>
      <c r="G1" s="114"/>
      <c r="H1" s="114"/>
      <c r="I1" s="114"/>
      <c r="J1" s="114"/>
    </row>
    <row r="2" spans="1:11" ht="15.6" x14ac:dyDescent="0.3">
      <c r="A2" s="272" t="s">
        <v>106</v>
      </c>
      <c r="B2" s="272"/>
      <c r="C2" s="272"/>
      <c r="D2" s="272"/>
      <c r="E2" s="272"/>
      <c r="F2" s="272"/>
      <c r="G2" s="272"/>
      <c r="H2" s="272"/>
      <c r="I2" s="272"/>
      <c r="J2" s="128"/>
      <c r="K2" s="128"/>
    </row>
    <row r="3" spans="1:11" ht="15.6" x14ac:dyDescent="0.3">
      <c r="A3" s="125"/>
      <c r="B3" s="125"/>
      <c r="C3" s="126"/>
      <c r="D3" s="126"/>
      <c r="E3" s="126"/>
      <c r="F3" s="126"/>
      <c r="G3" s="126"/>
      <c r="H3" s="126"/>
      <c r="I3" s="126"/>
      <c r="J3" s="116"/>
    </row>
    <row r="4" spans="1:11" ht="15.6" x14ac:dyDescent="0.3">
      <c r="A4" s="273" t="s">
        <v>124</v>
      </c>
      <c r="B4" s="274"/>
      <c r="C4" s="274"/>
      <c r="D4" s="274"/>
      <c r="E4" s="274"/>
      <c r="F4" s="274"/>
      <c r="G4" s="128"/>
      <c r="H4" s="128"/>
      <c r="I4" s="128"/>
      <c r="J4" s="115"/>
    </row>
    <row r="5" spans="1:11" ht="15.6" x14ac:dyDescent="0.3">
      <c r="A5" s="125"/>
      <c r="B5" s="125"/>
      <c r="C5" s="126"/>
      <c r="D5" s="126"/>
      <c r="E5" s="126"/>
      <c r="F5" s="126"/>
      <c r="G5" s="126"/>
      <c r="H5" s="126"/>
      <c r="I5" s="126"/>
      <c r="J5" s="116"/>
    </row>
    <row r="6" spans="1:11" ht="15.6" x14ac:dyDescent="0.3">
      <c r="A6" s="270" t="s">
        <v>125</v>
      </c>
      <c r="B6" s="270"/>
      <c r="C6" s="270"/>
      <c r="D6" s="270"/>
      <c r="E6" s="136" t="s">
        <v>240</v>
      </c>
      <c r="F6" s="127"/>
      <c r="G6" s="127"/>
      <c r="H6" s="127"/>
      <c r="I6" s="127"/>
      <c r="J6" s="117"/>
    </row>
    <row r="7" spans="1:11" ht="16.5" customHeight="1" thickBot="1" x14ac:dyDescent="0.35">
      <c r="A7" s="271" t="s">
        <v>126</v>
      </c>
      <c r="B7" s="271"/>
      <c r="C7" s="271"/>
      <c r="D7" s="271"/>
      <c r="E7" s="233">
        <v>2019</v>
      </c>
      <c r="F7" s="125"/>
      <c r="G7" s="125"/>
      <c r="H7" s="125"/>
      <c r="I7" s="114"/>
    </row>
    <row r="8" spans="1:11" ht="15.6" x14ac:dyDescent="0.3">
      <c r="A8" s="114"/>
      <c r="B8" s="114"/>
      <c r="C8" s="114"/>
      <c r="D8" s="114"/>
      <c r="E8" s="114"/>
      <c r="F8" s="114"/>
      <c r="G8" s="114"/>
      <c r="H8" s="114"/>
      <c r="I8" s="114"/>
      <c r="J8" s="114"/>
    </row>
    <row r="9" spans="1:11" ht="15.6" x14ac:dyDescent="0.3">
      <c r="A9" s="157" t="s">
        <v>127</v>
      </c>
      <c r="B9" s="114"/>
      <c r="C9" s="114"/>
      <c r="D9" s="114"/>
      <c r="E9" s="114"/>
      <c r="F9" s="114"/>
      <c r="G9" s="114"/>
      <c r="H9" s="114"/>
      <c r="I9" s="114"/>
      <c r="J9" s="114"/>
    </row>
    <row r="10" spans="1:11" ht="66.75" customHeight="1" x14ac:dyDescent="0.3">
      <c r="A10" s="269" t="s">
        <v>131</v>
      </c>
      <c r="B10" s="269"/>
      <c r="C10" s="269"/>
      <c r="D10" s="269"/>
      <c r="E10" s="269"/>
      <c r="F10" s="269"/>
      <c r="G10" s="269"/>
      <c r="H10" s="269"/>
      <c r="I10" s="269"/>
      <c r="J10" s="114"/>
    </row>
    <row r="11" spans="1:11" ht="69" customHeight="1" x14ac:dyDescent="0.3">
      <c r="A11" s="269" t="s">
        <v>128</v>
      </c>
      <c r="B11" s="269"/>
      <c r="C11" s="269"/>
      <c r="D11" s="269"/>
      <c r="E11" s="269"/>
      <c r="F11" s="269"/>
      <c r="G11" s="269"/>
      <c r="H11" s="269"/>
      <c r="I11" s="269"/>
      <c r="J11" s="114"/>
    </row>
    <row r="12" spans="1:11" ht="15.6" x14ac:dyDescent="0.3">
      <c r="A12" s="114"/>
      <c r="B12" s="114"/>
      <c r="C12" s="114"/>
      <c r="D12" s="114"/>
      <c r="E12" s="114"/>
      <c r="F12" s="114"/>
      <c r="G12" s="114"/>
      <c r="H12" s="114"/>
      <c r="I12" s="114"/>
      <c r="J12" s="114"/>
    </row>
    <row r="13" spans="1:11" ht="15.6" x14ac:dyDescent="0.3">
      <c r="A13" s="157" t="s">
        <v>129</v>
      </c>
      <c r="B13" s="114"/>
      <c r="C13" s="114"/>
      <c r="D13" s="114"/>
      <c r="E13" s="114"/>
      <c r="F13" s="114"/>
      <c r="G13" s="114"/>
      <c r="H13" s="114"/>
      <c r="I13" s="114"/>
      <c r="J13" s="114"/>
    </row>
    <row r="14" spans="1:11" ht="51" customHeight="1" x14ac:dyDescent="0.3">
      <c r="A14" s="269" t="s">
        <v>134</v>
      </c>
      <c r="B14" s="269"/>
      <c r="C14" s="269"/>
      <c r="D14" s="269"/>
      <c r="E14" s="269"/>
      <c r="F14" s="269"/>
      <c r="G14" s="269"/>
      <c r="H14" s="269"/>
      <c r="I14" s="269"/>
      <c r="J14" s="114"/>
    </row>
    <row r="15" spans="1:11" ht="15.6" x14ac:dyDescent="0.3">
      <c r="A15" s="114"/>
      <c r="B15" s="114"/>
      <c r="C15" s="114"/>
      <c r="D15" s="114"/>
      <c r="E15" s="114"/>
      <c r="F15" s="114"/>
      <c r="G15" s="114"/>
      <c r="H15" s="114"/>
      <c r="I15" s="114"/>
      <c r="J15" s="114"/>
    </row>
    <row r="16" spans="1:11" ht="15.6" x14ac:dyDescent="0.3">
      <c r="A16" s="114"/>
      <c r="B16" s="114"/>
      <c r="C16" s="114"/>
      <c r="D16" s="114"/>
      <c r="E16" s="114"/>
      <c r="F16" s="114"/>
      <c r="G16" s="114"/>
      <c r="H16" s="114"/>
      <c r="I16" s="114"/>
      <c r="J16" s="114"/>
    </row>
    <row r="17" spans="1:10" ht="15.6" x14ac:dyDescent="0.3">
      <c r="A17" s="114"/>
      <c r="B17" s="114"/>
      <c r="C17" s="114"/>
      <c r="D17" s="114"/>
      <c r="E17" s="114"/>
      <c r="F17" s="114"/>
      <c r="G17" s="114"/>
      <c r="H17" s="114"/>
      <c r="I17" s="114"/>
      <c r="J17" s="114"/>
    </row>
  </sheetData>
  <sheetProtection sheet="1" objects="1" scenarios="1"/>
  <mergeCells count="7">
    <mergeCell ref="A11:I11"/>
    <mergeCell ref="A14:I14"/>
    <mergeCell ref="A6:D6"/>
    <mergeCell ref="A7:D7"/>
    <mergeCell ref="A2:I2"/>
    <mergeCell ref="A10:I10"/>
    <mergeCell ref="A4:F4"/>
  </mergeCells>
  <dataValidations count="1">
    <dataValidation type="list" allowBlank="1" showInputMessage="1" showErrorMessage="1" sqref="E7">
      <formula1>"2015, 2016, 2017, 2018, 2019"</formula1>
    </dataValidation>
  </dataValidations>
  <printOptions horizontalCentered="1"/>
  <pageMargins left="0.7" right="0.45" top="1.4791666666666701" bottom="0.75" header="0.96875" footer="0.3"/>
  <pageSetup orientation="landscape" r:id="rId1"/>
  <headerFooter>
    <oddHeader>&amp;C&amp;"Arial,Bold"&amp;20INSTRUCTIONS</oddHeader>
    <oddFooter>&amp;L&amp;"Arial,Bold"4/15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57"/>
  <sheetViews>
    <sheetView showGridLines="0" showZeros="0" showOutlineSymbols="0" zoomScaleNormal="100" zoomScaleSheetLayoutView="100" workbookViewId="0">
      <selection activeCell="B7" sqref="B7"/>
    </sheetView>
  </sheetViews>
  <sheetFormatPr defaultColWidth="8.6640625" defaultRowHeight="11.4" x14ac:dyDescent="0.2"/>
  <cols>
    <col min="1" max="1" width="2.6640625" style="1" customWidth="1"/>
    <col min="2" max="2" width="29.5546875" style="1" customWidth="1"/>
    <col min="3" max="3" width="2.6640625" style="2" customWidth="1"/>
    <col min="4" max="4" width="18.44140625" style="1" customWidth="1"/>
    <col min="5" max="5" width="2.6640625" style="2" customWidth="1"/>
    <col min="6" max="6" width="17.44140625" style="1" customWidth="1"/>
    <col min="7" max="7" width="2.6640625" style="2" customWidth="1"/>
    <col min="8" max="8" width="18.44140625" style="1" customWidth="1"/>
    <col min="9" max="9" width="2.6640625" style="2" customWidth="1"/>
    <col min="10" max="10" width="18.5546875" style="1" customWidth="1"/>
    <col min="11" max="16384" width="8.6640625" style="1"/>
  </cols>
  <sheetData>
    <row r="1" spans="1:19" s="15" customFormat="1" ht="15" customHeight="1" x14ac:dyDescent="0.3">
      <c r="A1" s="314" t="str">
        <f>City_Town_of</f>
        <v>TOWN OF FREDONIA-FINAL BUDGET</v>
      </c>
      <c r="B1" s="314"/>
      <c r="C1" s="314"/>
      <c r="D1" s="314"/>
      <c r="E1" s="314"/>
      <c r="F1" s="314"/>
      <c r="G1" s="314"/>
      <c r="H1" s="314"/>
      <c r="I1" s="314"/>
      <c r="J1" s="314"/>
    </row>
    <row r="2" spans="1:19" s="15" customFormat="1" ht="15" customHeight="1" x14ac:dyDescent="0.3">
      <c r="A2" s="314" t="s">
        <v>123</v>
      </c>
      <c r="B2" s="314"/>
      <c r="C2" s="314"/>
      <c r="D2" s="314"/>
      <c r="E2" s="314"/>
      <c r="F2" s="314"/>
      <c r="G2" s="314"/>
      <c r="H2" s="314"/>
      <c r="I2" s="314"/>
      <c r="J2" s="314"/>
    </row>
    <row r="3" spans="1:19" s="15" customFormat="1" ht="15" customHeight="1" x14ac:dyDescent="0.3">
      <c r="A3" s="316" t="str">
        <f>"Fiscal Year " &amp; Instructions!E7</f>
        <v>Fiscal Year 2019</v>
      </c>
      <c r="B3" s="316"/>
      <c r="C3" s="316"/>
      <c r="D3" s="316"/>
      <c r="E3" s="316"/>
      <c r="F3" s="316"/>
      <c r="G3" s="316"/>
      <c r="H3" s="316"/>
      <c r="I3" s="316"/>
      <c r="J3" s="316"/>
    </row>
    <row r="4" spans="1:19" s="30" customFormat="1" ht="8.1" customHeight="1" x14ac:dyDescent="0.25">
      <c r="A4" s="104"/>
      <c r="B4" s="105"/>
      <c r="C4" s="106"/>
      <c r="D4" s="105"/>
      <c r="E4" s="106"/>
      <c r="F4" s="105"/>
      <c r="G4" s="106"/>
      <c r="H4" s="105"/>
      <c r="I4" s="106"/>
      <c r="J4" s="105"/>
    </row>
    <row r="5" spans="1:19" s="54" customFormat="1" ht="57" customHeight="1" x14ac:dyDescent="0.25">
      <c r="A5" s="122"/>
      <c r="B5" s="122"/>
      <c r="C5" s="107"/>
      <c r="D5" s="119" t="s">
        <v>94</v>
      </c>
      <c r="E5" s="107"/>
      <c r="F5" s="119" t="s">
        <v>91</v>
      </c>
      <c r="G5" s="107"/>
      <c r="H5" s="119" t="s">
        <v>92</v>
      </c>
      <c r="I5" s="107"/>
      <c r="J5" s="119" t="s">
        <v>93</v>
      </c>
      <c r="K5" s="53"/>
      <c r="L5" s="53"/>
      <c r="M5" s="53"/>
      <c r="N5" s="53"/>
      <c r="O5" s="53"/>
      <c r="P5" s="53"/>
      <c r="Q5" s="53"/>
      <c r="R5" s="53"/>
      <c r="S5" s="53"/>
    </row>
    <row r="6" spans="1:19" s="29" customFormat="1" ht="18.75" customHeight="1" thickBot="1" x14ac:dyDescent="0.3">
      <c r="A6" s="323" t="s">
        <v>84</v>
      </c>
      <c r="B6" s="320"/>
      <c r="C6" s="32"/>
      <c r="D6" s="134">
        <f>Instructions!E7-1</f>
        <v>2018</v>
      </c>
      <c r="E6" s="123"/>
      <c r="F6" s="135">
        <f>Instructions!E7-1</f>
        <v>2018</v>
      </c>
      <c r="G6" s="123"/>
      <c r="H6" s="135">
        <f>Instructions!E7-1</f>
        <v>2018</v>
      </c>
      <c r="I6" s="123"/>
      <c r="J6" s="135">
        <f>Instructions!E7</f>
        <v>2019</v>
      </c>
    </row>
    <row r="7" spans="1:19" s="29" customFormat="1" ht="13.5" customHeight="1" thickTop="1" x14ac:dyDescent="0.25">
      <c r="A7" s="40"/>
      <c r="B7" s="133" t="s">
        <v>80</v>
      </c>
      <c r="C7" s="32"/>
      <c r="D7" s="43"/>
      <c r="E7" s="32"/>
      <c r="F7" s="43"/>
      <c r="G7" s="32"/>
      <c r="H7" s="43"/>
      <c r="I7" s="32"/>
      <c r="J7" s="43"/>
    </row>
    <row r="8" spans="1:19" s="29" customFormat="1" ht="13.5" customHeight="1" x14ac:dyDescent="0.25">
      <c r="A8" s="40"/>
      <c r="B8" s="52" t="s">
        <v>81</v>
      </c>
      <c r="C8" s="32" t="s">
        <v>68</v>
      </c>
      <c r="D8" s="83"/>
      <c r="E8" s="32" t="s">
        <v>68</v>
      </c>
      <c r="F8" s="83"/>
      <c r="G8" s="43" t="s">
        <v>68</v>
      </c>
      <c r="H8" s="83"/>
      <c r="I8" s="43" t="s">
        <v>68</v>
      </c>
      <c r="J8" s="83"/>
    </row>
    <row r="9" spans="1:19" s="29" customFormat="1" ht="13.5" customHeight="1" x14ac:dyDescent="0.25">
      <c r="A9" s="40"/>
      <c r="B9" s="52" t="s">
        <v>82</v>
      </c>
      <c r="C9" s="32"/>
      <c r="D9" s="83"/>
      <c r="E9" s="32"/>
      <c r="F9" s="83"/>
      <c r="G9" s="32"/>
      <c r="H9" s="83"/>
      <c r="I9" s="32"/>
      <c r="J9" s="83"/>
    </row>
    <row r="10" spans="1:19" s="29" customFormat="1" ht="13.5" customHeight="1" x14ac:dyDescent="0.25">
      <c r="A10" s="40"/>
      <c r="B10" s="52"/>
      <c r="C10" s="32"/>
      <c r="D10" s="83"/>
      <c r="E10" s="32"/>
      <c r="F10" s="83"/>
      <c r="G10" s="32"/>
      <c r="H10" s="83"/>
      <c r="I10" s="32"/>
      <c r="J10" s="83"/>
    </row>
    <row r="11" spans="1:19" s="29" customFormat="1" ht="13.5" customHeight="1" x14ac:dyDescent="0.25">
      <c r="A11" s="40"/>
      <c r="B11" s="52"/>
      <c r="C11" s="32"/>
      <c r="D11" s="83"/>
      <c r="E11" s="32"/>
      <c r="F11" s="83"/>
      <c r="G11" s="32"/>
      <c r="H11" s="83"/>
      <c r="I11" s="32"/>
      <c r="J11" s="83"/>
    </row>
    <row r="12" spans="1:19" s="29" customFormat="1" ht="13.5" customHeight="1" x14ac:dyDescent="0.25">
      <c r="A12" s="40"/>
      <c r="B12" s="52"/>
      <c r="C12" s="32"/>
      <c r="D12" s="83"/>
      <c r="E12" s="32"/>
      <c r="F12" s="83"/>
      <c r="G12" s="32"/>
      <c r="H12" s="83"/>
      <c r="I12" s="32"/>
      <c r="J12" s="83"/>
    </row>
    <row r="13" spans="1:19" s="29" customFormat="1" ht="13.5" customHeight="1" x14ac:dyDescent="0.25">
      <c r="A13" s="40"/>
      <c r="B13" s="52"/>
      <c r="C13" s="32"/>
      <c r="D13" s="83"/>
      <c r="E13" s="32"/>
      <c r="F13" s="83"/>
      <c r="G13" s="32"/>
      <c r="H13" s="83"/>
      <c r="I13" s="32"/>
      <c r="J13" s="83"/>
    </row>
    <row r="14" spans="1:19" s="29" customFormat="1" ht="13.5" customHeight="1" x14ac:dyDescent="0.25">
      <c r="A14" s="40"/>
      <c r="B14" s="52"/>
      <c r="C14" s="32"/>
      <c r="D14" s="83"/>
      <c r="E14" s="32"/>
      <c r="F14" s="83"/>
      <c r="G14" s="32"/>
      <c r="H14" s="83"/>
      <c r="I14" s="32"/>
      <c r="J14" s="83"/>
    </row>
    <row r="15" spans="1:19" s="29" customFormat="1" ht="13.5" customHeight="1" x14ac:dyDescent="0.25">
      <c r="A15" s="40"/>
      <c r="B15" s="52"/>
      <c r="C15" s="32"/>
      <c r="D15" s="83"/>
      <c r="E15" s="32"/>
      <c r="F15" s="83"/>
      <c r="G15" s="32"/>
      <c r="H15" s="83"/>
      <c r="I15" s="32"/>
      <c r="J15" s="83"/>
    </row>
    <row r="16" spans="1:19" s="29" customFormat="1" ht="13.5" customHeight="1" x14ac:dyDescent="0.25">
      <c r="A16" s="40"/>
      <c r="B16" s="52"/>
      <c r="C16" s="32"/>
      <c r="D16" s="83"/>
      <c r="E16" s="32"/>
      <c r="F16" s="83"/>
      <c r="G16" s="32"/>
      <c r="H16" s="83"/>
      <c r="I16" s="32"/>
      <c r="J16" s="83"/>
    </row>
    <row r="17" spans="1:10" s="29" customFormat="1" ht="13.5" customHeight="1" x14ac:dyDescent="0.25">
      <c r="A17" s="40"/>
      <c r="B17" s="52"/>
      <c r="C17" s="32"/>
      <c r="D17" s="83"/>
      <c r="E17" s="32"/>
      <c r="F17" s="83"/>
      <c r="G17" s="32"/>
      <c r="H17" s="83"/>
      <c r="I17" s="32"/>
      <c r="J17" s="83"/>
    </row>
    <row r="18" spans="1:10" s="29" customFormat="1" ht="13.5" customHeight="1" x14ac:dyDescent="0.25">
      <c r="A18" s="40"/>
      <c r="B18" s="52"/>
      <c r="C18" s="32"/>
      <c r="D18" s="83"/>
      <c r="E18" s="32"/>
      <c r="F18" s="83"/>
      <c r="G18" s="32"/>
      <c r="H18" s="83"/>
      <c r="I18" s="32"/>
      <c r="J18" s="83"/>
    </row>
    <row r="19" spans="1:10" s="29" customFormat="1" ht="13.5" customHeight="1" x14ac:dyDescent="0.25">
      <c r="A19" s="40"/>
      <c r="B19" s="52"/>
      <c r="C19" s="32"/>
      <c r="D19" s="83"/>
      <c r="E19" s="32"/>
      <c r="F19" s="83"/>
      <c r="G19" s="32"/>
      <c r="H19" s="83"/>
      <c r="I19" s="32"/>
      <c r="J19" s="83"/>
    </row>
    <row r="20" spans="1:10" s="29" customFormat="1" ht="13.5" customHeight="1" thickBot="1" x14ac:dyDescent="0.3">
      <c r="A20" s="40"/>
      <c r="B20" s="111" t="s">
        <v>79</v>
      </c>
      <c r="C20" s="32" t="s">
        <v>68</v>
      </c>
      <c r="D20" s="87">
        <f>SUM(D8:D19)</f>
        <v>0</v>
      </c>
      <c r="E20" s="32" t="s">
        <v>68</v>
      </c>
      <c r="F20" s="87">
        <f>SUM(F8:F19)</f>
        <v>0</v>
      </c>
      <c r="G20" s="32" t="s">
        <v>68</v>
      </c>
      <c r="H20" s="87">
        <f>SUM(H8:H19)</f>
        <v>0</v>
      </c>
      <c r="I20" s="32" t="s">
        <v>68</v>
      </c>
      <c r="J20" s="87">
        <f>SUM(J8:J19)</f>
        <v>0</v>
      </c>
    </row>
    <row r="21" spans="1:10" s="48" customFormat="1" ht="13.5" customHeight="1" thickTop="1" x14ac:dyDescent="0.25">
      <c r="A21" s="97"/>
      <c r="B21" s="112"/>
      <c r="C21" s="43"/>
      <c r="D21" s="43"/>
      <c r="E21" s="43"/>
      <c r="F21" s="43"/>
      <c r="G21" s="43"/>
      <c r="H21" s="43"/>
      <c r="I21" s="43"/>
      <c r="J21" s="43"/>
    </row>
    <row r="22" spans="1:10" s="48" customFormat="1" ht="13.5" customHeight="1" x14ac:dyDescent="0.25">
      <c r="A22" s="97"/>
      <c r="B22" s="112" t="s">
        <v>83</v>
      </c>
      <c r="C22" s="43"/>
      <c r="D22" s="43"/>
      <c r="E22" s="43"/>
      <c r="F22" s="43"/>
      <c r="G22" s="43"/>
      <c r="H22" s="43"/>
      <c r="I22" s="43"/>
      <c r="J22" s="43"/>
    </row>
    <row r="23" spans="1:10" s="48" customFormat="1" ht="13.5" customHeight="1" x14ac:dyDescent="0.25">
      <c r="A23" s="97"/>
      <c r="B23" s="52"/>
      <c r="C23" s="32"/>
      <c r="D23" s="43"/>
      <c r="E23" s="43"/>
      <c r="F23" s="43"/>
      <c r="G23" s="43"/>
      <c r="H23" s="43"/>
      <c r="I23" s="43"/>
      <c r="J23" s="43"/>
    </row>
    <row r="24" spans="1:10" s="29" customFormat="1" ht="13.5" customHeight="1" x14ac:dyDescent="0.25">
      <c r="A24" s="40"/>
      <c r="B24" s="52" t="s">
        <v>81</v>
      </c>
      <c r="C24" s="32" t="s">
        <v>68</v>
      </c>
      <c r="D24" s="83"/>
      <c r="E24" s="32" t="s">
        <v>68</v>
      </c>
      <c r="F24" s="83"/>
      <c r="G24" s="32" t="s">
        <v>68</v>
      </c>
      <c r="H24" s="83"/>
      <c r="I24" s="32" t="s">
        <v>68</v>
      </c>
      <c r="J24" s="83"/>
    </row>
    <row r="25" spans="1:10" s="29" customFormat="1" ht="13.5" customHeight="1" x14ac:dyDescent="0.25">
      <c r="A25" s="40"/>
      <c r="B25" s="52" t="s">
        <v>82</v>
      </c>
      <c r="C25" s="32"/>
      <c r="D25" s="83"/>
      <c r="E25" s="32"/>
      <c r="F25" s="83"/>
      <c r="G25" s="32"/>
      <c r="H25" s="83"/>
      <c r="I25" s="32"/>
      <c r="J25" s="83"/>
    </row>
    <row r="26" spans="1:10" s="29" customFormat="1" ht="13.5" customHeight="1" x14ac:dyDescent="0.25">
      <c r="A26" s="40"/>
      <c r="B26" s="52"/>
      <c r="C26" s="32"/>
      <c r="D26" s="83"/>
      <c r="E26" s="32"/>
      <c r="F26" s="83"/>
      <c r="G26" s="32"/>
      <c r="H26" s="83"/>
      <c r="I26" s="32"/>
      <c r="J26" s="83"/>
    </row>
    <row r="27" spans="1:10" s="29" customFormat="1" ht="13.5" customHeight="1" x14ac:dyDescent="0.25">
      <c r="A27" s="40"/>
      <c r="B27" s="52"/>
      <c r="C27" s="32"/>
      <c r="D27" s="83"/>
      <c r="E27" s="32"/>
      <c r="F27" s="83"/>
      <c r="G27" s="32"/>
      <c r="H27" s="83"/>
      <c r="I27" s="32"/>
      <c r="J27" s="83"/>
    </row>
    <row r="28" spans="1:10" s="29" customFormat="1" ht="13.5" customHeight="1" x14ac:dyDescent="0.25">
      <c r="A28" s="40"/>
      <c r="B28" s="52"/>
      <c r="C28" s="32"/>
      <c r="D28" s="83"/>
      <c r="E28" s="32"/>
      <c r="F28" s="83"/>
      <c r="G28" s="32"/>
      <c r="H28" s="83"/>
      <c r="I28" s="32"/>
      <c r="J28" s="83"/>
    </row>
    <row r="29" spans="1:10" s="29" customFormat="1" ht="13.5" customHeight="1" x14ac:dyDescent="0.25">
      <c r="A29" s="40"/>
      <c r="B29" s="52"/>
      <c r="C29" s="32"/>
      <c r="D29" s="83"/>
      <c r="E29" s="32"/>
      <c r="F29" s="83"/>
      <c r="G29" s="32"/>
      <c r="H29" s="83"/>
      <c r="I29" s="32"/>
      <c r="J29" s="83"/>
    </row>
    <row r="30" spans="1:10" s="29" customFormat="1" ht="13.5" customHeight="1" x14ac:dyDescent="0.25">
      <c r="A30" s="40"/>
      <c r="B30" s="52"/>
      <c r="C30" s="32"/>
      <c r="D30" s="83"/>
      <c r="E30" s="32"/>
      <c r="F30" s="83"/>
      <c r="G30" s="32"/>
      <c r="H30" s="83"/>
      <c r="I30" s="32"/>
      <c r="J30" s="83"/>
    </row>
    <row r="31" spans="1:10" s="29" customFormat="1" ht="13.5" customHeight="1" x14ac:dyDescent="0.25">
      <c r="A31" s="40"/>
      <c r="B31" s="52"/>
      <c r="C31" s="32"/>
      <c r="D31" s="83"/>
      <c r="E31" s="32"/>
      <c r="F31" s="83"/>
      <c r="G31" s="32"/>
      <c r="H31" s="83"/>
      <c r="I31" s="32"/>
      <c r="J31" s="83"/>
    </row>
    <row r="32" spans="1:10" s="29" customFormat="1" ht="13.5" customHeight="1" x14ac:dyDescent="0.25">
      <c r="A32" s="40"/>
      <c r="B32" s="52"/>
      <c r="C32" s="32"/>
      <c r="D32" s="83"/>
      <c r="E32" s="32"/>
      <c r="F32" s="83"/>
      <c r="G32" s="32"/>
      <c r="H32" s="83"/>
      <c r="I32" s="32"/>
      <c r="J32" s="83"/>
    </row>
    <row r="33" spans="1:10" s="29" customFormat="1" ht="13.5" customHeight="1" x14ac:dyDescent="0.25">
      <c r="A33" s="40"/>
      <c r="B33" s="52"/>
      <c r="C33" s="32"/>
      <c r="D33" s="83"/>
      <c r="E33" s="32"/>
      <c r="F33" s="83"/>
      <c r="G33" s="32"/>
      <c r="H33" s="83"/>
      <c r="I33" s="32"/>
      <c r="J33" s="83"/>
    </row>
    <row r="34" spans="1:10" s="29" customFormat="1" ht="13.5" customHeight="1" x14ac:dyDescent="0.25">
      <c r="A34" s="40"/>
      <c r="B34" s="52"/>
      <c r="C34" s="32"/>
      <c r="D34" s="83"/>
      <c r="E34" s="32"/>
      <c r="F34" s="83"/>
      <c r="G34" s="32"/>
      <c r="H34" s="83"/>
      <c r="I34" s="32"/>
      <c r="J34" s="83"/>
    </row>
    <row r="35" spans="1:10" s="29" customFormat="1" ht="13.5" customHeight="1" x14ac:dyDescent="0.25">
      <c r="A35" s="40"/>
      <c r="B35" s="52"/>
      <c r="C35" s="32"/>
      <c r="D35" s="83"/>
      <c r="E35" s="32"/>
      <c r="F35" s="83"/>
      <c r="G35" s="32"/>
      <c r="H35" s="83"/>
      <c r="I35" s="32"/>
      <c r="J35" s="83"/>
    </row>
    <row r="36" spans="1:10" s="29" customFormat="1" ht="13.5" customHeight="1" x14ac:dyDescent="0.25">
      <c r="A36" s="40"/>
      <c r="B36" s="52"/>
      <c r="C36" s="32"/>
      <c r="D36" s="83"/>
      <c r="E36" s="32"/>
      <c r="F36" s="83"/>
      <c r="G36" s="32"/>
      <c r="H36" s="83"/>
      <c r="I36" s="32"/>
      <c r="J36" s="83"/>
    </row>
    <row r="37" spans="1:10" s="29" customFormat="1" ht="13.5" customHeight="1" thickBot="1" x14ac:dyDescent="0.3">
      <c r="A37" s="40"/>
      <c r="B37" s="111" t="s">
        <v>79</v>
      </c>
      <c r="C37" s="32" t="s">
        <v>68</v>
      </c>
      <c r="D37" s="87">
        <f>SUM(D24:D36)</f>
        <v>0</v>
      </c>
      <c r="E37" s="32" t="s">
        <v>68</v>
      </c>
      <c r="F37" s="87">
        <f>SUM(F24:F36)</f>
        <v>0</v>
      </c>
      <c r="G37" s="32" t="s">
        <v>68</v>
      </c>
      <c r="H37" s="87">
        <f>SUM(H24:H36)</f>
        <v>0</v>
      </c>
      <c r="I37" s="32" t="s">
        <v>68</v>
      </c>
      <c r="J37" s="87">
        <f>SUM(J24:J36)</f>
        <v>0</v>
      </c>
    </row>
    <row r="38" spans="1:10" s="48" customFormat="1" ht="13.5" customHeight="1" thickTop="1" x14ac:dyDescent="0.25">
      <c r="A38" s="97"/>
      <c r="B38" s="112"/>
      <c r="C38" s="43"/>
      <c r="D38" s="43"/>
      <c r="E38" s="43"/>
      <c r="F38" s="43"/>
      <c r="G38" s="43"/>
      <c r="H38" s="43"/>
      <c r="I38" s="43"/>
      <c r="J38" s="43"/>
    </row>
    <row r="39" spans="1:10" s="48" customFormat="1" ht="13.5" customHeight="1" x14ac:dyDescent="0.25">
      <c r="A39" s="97"/>
      <c r="B39" s="112" t="s">
        <v>83</v>
      </c>
      <c r="C39" s="43"/>
      <c r="D39" s="43"/>
      <c r="E39" s="43"/>
      <c r="F39" s="43"/>
      <c r="G39" s="43"/>
      <c r="H39" s="43"/>
      <c r="I39" s="43"/>
      <c r="J39" s="43"/>
    </row>
    <row r="40" spans="1:10" s="48" customFormat="1" ht="13.5" customHeight="1" x14ac:dyDescent="0.25">
      <c r="A40" s="97"/>
      <c r="B40" s="52"/>
      <c r="C40" s="32"/>
      <c r="D40" s="43"/>
      <c r="E40" s="43"/>
      <c r="F40" s="43"/>
      <c r="G40" s="43"/>
      <c r="H40" s="43"/>
      <c r="I40" s="43"/>
      <c r="J40" s="43"/>
    </row>
    <row r="41" spans="1:10" s="29" customFormat="1" ht="13.5" customHeight="1" x14ac:dyDescent="0.25">
      <c r="A41" s="40"/>
      <c r="B41" s="52" t="s">
        <v>81</v>
      </c>
      <c r="C41" s="32" t="s">
        <v>68</v>
      </c>
      <c r="D41" s="83"/>
      <c r="E41" s="32" t="s">
        <v>68</v>
      </c>
      <c r="F41" s="83"/>
      <c r="G41" s="32" t="s">
        <v>68</v>
      </c>
      <c r="H41" s="83"/>
      <c r="I41" s="32" t="s">
        <v>68</v>
      </c>
      <c r="J41" s="83"/>
    </row>
    <row r="42" spans="1:10" s="29" customFormat="1" ht="13.5" customHeight="1" x14ac:dyDescent="0.25">
      <c r="A42" s="40"/>
      <c r="B42" s="52" t="s">
        <v>82</v>
      </c>
      <c r="C42" s="32"/>
      <c r="D42" s="83"/>
      <c r="E42" s="32"/>
      <c r="F42" s="83"/>
      <c r="G42" s="32"/>
      <c r="H42" s="83"/>
      <c r="I42" s="32"/>
      <c r="J42" s="83"/>
    </row>
    <row r="43" spans="1:10" s="29" customFormat="1" ht="13.5" customHeight="1" x14ac:dyDescent="0.25">
      <c r="A43" s="40"/>
      <c r="B43" s="52"/>
      <c r="C43" s="32"/>
      <c r="D43" s="83"/>
      <c r="E43" s="32"/>
      <c r="F43" s="83"/>
      <c r="G43" s="32"/>
      <c r="H43" s="83"/>
      <c r="I43" s="32"/>
      <c r="J43" s="83"/>
    </row>
    <row r="44" spans="1:10" s="29" customFormat="1" ht="13.5" customHeight="1" x14ac:dyDescent="0.25">
      <c r="A44" s="40"/>
      <c r="B44" s="52"/>
      <c r="C44" s="32"/>
      <c r="D44" s="83"/>
      <c r="E44" s="32"/>
      <c r="F44" s="83"/>
      <c r="G44" s="32"/>
      <c r="H44" s="83"/>
      <c r="I44" s="32"/>
      <c r="J44" s="83"/>
    </row>
    <row r="45" spans="1:10" s="29" customFormat="1" ht="13.5" customHeight="1" x14ac:dyDescent="0.25">
      <c r="A45" s="40"/>
      <c r="B45" s="52"/>
      <c r="C45" s="32"/>
      <c r="D45" s="83"/>
      <c r="E45" s="32"/>
      <c r="F45" s="83"/>
      <c r="G45" s="32"/>
      <c r="H45" s="83"/>
      <c r="I45" s="32"/>
      <c r="J45" s="83"/>
    </row>
    <row r="46" spans="1:10" s="29" customFormat="1" ht="13.5" customHeight="1" x14ac:dyDescent="0.25">
      <c r="A46" s="40"/>
      <c r="B46" s="52"/>
      <c r="C46" s="32"/>
      <c r="D46" s="83"/>
      <c r="E46" s="32"/>
      <c r="F46" s="83"/>
      <c r="G46" s="32"/>
      <c r="H46" s="83"/>
      <c r="I46" s="32"/>
      <c r="J46" s="83"/>
    </row>
    <row r="47" spans="1:10" s="29" customFormat="1" ht="13.5" customHeight="1" x14ac:dyDescent="0.25">
      <c r="A47" s="40"/>
      <c r="B47" s="52"/>
      <c r="C47" s="32"/>
      <c r="D47" s="83"/>
      <c r="E47" s="32"/>
      <c r="F47" s="83"/>
      <c r="G47" s="32"/>
      <c r="H47" s="83"/>
      <c r="I47" s="32"/>
      <c r="J47" s="83"/>
    </row>
    <row r="48" spans="1:10" s="29" customFormat="1" ht="13.5" customHeight="1" x14ac:dyDescent="0.25">
      <c r="A48" s="40"/>
      <c r="B48" s="52"/>
      <c r="C48" s="32"/>
      <c r="D48" s="83"/>
      <c r="E48" s="32"/>
      <c r="F48" s="83"/>
      <c r="G48" s="32"/>
      <c r="H48" s="83"/>
      <c r="I48" s="32"/>
      <c r="J48" s="83"/>
    </row>
    <row r="49" spans="1:10" s="29" customFormat="1" ht="13.5" customHeight="1" x14ac:dyDescent="0.25">
      <c r="A49" s="40"/>
      <c r="B49" s="52"/>
      <c r="C49" s="32"/>
      <c r="D49" s="83"/>
      <c r="E49" s="32"/>
      <c r="F49" s="83"/>
      <c r="G49" s="32"/>
      <c r="H49" s="83"/>
      <c r="I49" s="32"/>
      <c r="J49" s="83"/>
    </row>
    <row r="50" spans="1:10" s="29" customFormat="1" ht="13.5" customHeight="1" x14ac:dyDescent="0.25">
      <c r="A50" s="40"/>
      <c r="B50" s="52"/>
      <c r="C50" s="32"/>
      <c r="D50" s="83"/>
      <c r="E50" s="32"/>
      <c r="F50" s="83"/>
      <c r="G50" s="32"/>
      <c r="H50" s="83"/>
      <c r="I50" s="32"/>
      <c r="J50" s="83"/>
    </row>
    <row r="51" spans="1:10" s="29" customFormat="1" ht="13.5" customHeight="1" x14ac:dyDescent="0.25">
      <c r="A51" s="40"/>
      <c r="B51" s="52"/>
      <c r="C51" s="32"/>
      <c r="D51" s="83"/>
      <c r="E51" s="32"/>
      <c r="F51" s="83"/>
      <c r="G51" s="32"/>
      <c r="H51" s="83"/>
      <c r="I51" s="32"/>
      <c r="J51" s="83"/>
    </row>
    <row r="52" spans="1:10" s="29" customFormat="1" ht="13.5" customHeight="1" x14ac:dyDescent="0.25">
      <c r="A52" s="40"/>
      <c r="B52" s="52"/>
      <c r="C52" s="32"/>
      <c r="D52" s="83"/>
      <c r="E52" s="32"/>
      <c r="F52" s="83"/>
      <c r="G52" s="32"/>
      <c r="H52" s="83"/>
      <c r="I52" s="32"/>
      <c r="J52" s="83"/>
    </row>
    <row r="53" spans="1:10" s="29" customFormat="1" ht="13.5" customHeight="1" x14ac:dyDescent="0.25">
      <c r="A53" s="40"/>
      <c r="B53" s="52"/>
      <c r="C53" s="32"/>
      <c r="D53" s="83"/>
      <c r="E53" s="43"/>
      <c r="F53" s="83"/>
      <c r="G53" s="32"/>
      <c r="H53" s="83"/>
      <c r="I53" s="32"/>
      <c r="J53" s="83"/>
    </row>
    <row r="54" spans="1:10" s="29" customFormat="1" ht="13.5" customHeight="1" thickBot="1" x14ac:dyDescent="0.3">
      <c r="A54" s="40"/>
      <c r="B54" s="111" t="s">
        <v>79</v>
      </c>
      <c r="C54" s="32" t="s">
        <v>68</v>
      </c>
      <c r="D54" s="87">
        <f>SUM(D41:D53)</f>
        <v>0</v>
      </c>
      <c r="E54" s="43" t="s">
        <v>68</v>
      </c>
      <c r="F54" s="87">
        <f>SUM(F41:F53)</f>
        <v>0</v>
      </c>
      <c r="G54" s="32" t="s">
        <v>68</v>
      </c>
      <c r="H54" s="87">
        <f>SUM(H41:H53)</f>
        <v>0</v>
      </c>
      <c r="I54" s="32" t="s">
        <v>68</v>
      </c>
      <c r="J54" s="87">
        <f>SUM(J41:J53)</f>
        <v>0</v>
      </c>
    </row>
    <row r="55" spans="1:10" s="7" customFormat="1" ht="14.4" thickTop="1" x14ac:dyDescent="0.25">
      <c r="A55" s="17" t="s">
        <v>51</v>
      </c>
      <c r="B55" s="10"/>
      <c r="C55" s="5"/>
      <c r="D55" s="113"/>
      <c r="E55" s="5"/>
      <c r="F55" s="113"/>
      <c r="G55" s="5"/>
      <c r="H55" s="113"/>
      <c r="I55" s="5"/>
      <c r="J55" s="113"/>
    </row>
    <row r="56" spans="1:10" ht="15" x14ac:dyDescent="0.25">
      <c r="A56" s="16" t="s">
        <v>19</v>
      </c>
      <c r="B56" s="321" t="s">
        <v>72</v>
      </c>
      <c r="C56" s="322"/>
      <c r="D56" s="322"/>
      <c r="E56" s="322"/>
      <c r="F56" s="322"/>
      <c r="G56" s="322"/>
      <c r="H56" s="322"/>
      <c r="I56" s="322"/>
      <c r="J56" s="322"/>
    </row>
    <row r="57" spans="1:10" x14ac:dyDescent="0.2">
      <c r="B57" s="322"/>
      <c r="C57" s="322"/>
      <c r="D57" s="322"/>
      <c r="E57" s="322"/>
      <c r="F57" s="322"/>
      <c r="G57" s="322"/>
      <c r="H57" s="322"/>
      <c r="I57" s="322"/>
      <c r="J57" s="322"/>
    </row>
  </sheetData>
  <sheetProtection sheet="1" objects="1" scenarios="1" formatCells="0" formatColumns="0" formatRows="0" insertRows="0" deleteRows="0" selectLockedCells="1"/>
  <mergeCells count="5">
    <mergeCell ref="A2:J2"/>
    <mergeCell ref="A3:J3"/>
    <mergeCell ref="A1:J1"/>
    <mergeCell ref="B56:J57"/>
    <mergeCell ref="A6:B6"/>
  </mergeCells>
  <phoneticPr fontId="12" type="noConversion"/>
  <printOptions horizontalCentered="1"/>
  <pageMargins left="0.5" right="0.5" top="0.5" bottom="0.5" header="0.5" footer="0.25"/>
  <pageSetup scale="84" orientation="portrait" r:id="rId1"/>
  <headerFooter alignWithMargins="0">
    <oddFooter>&amp;L&amp;"Arial,Bold"&amp;12 4/15&amp;C&amp;"Arial,Bold"&amp;13SCHEDULE F</oddFooter>
  </headerFooter>
  <rowBreaks count="1" manualBreakCount="1">
    <brk id="5" max="9" man="1"/>
  </rowBreaks>
  <colBreaks count="1" manualBreakCount="1">
    <brk id="7" max="5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showZeros="0" showOutlineSymbols="0" topLeftCell="A7" zoomScale="90" zoomScaleNormal="90" workbookViewId="0">
      <selection activeCell="F7" sqref="F7"/>
    </sheetView>
  </sheetViews>
  <sheetFormatPr defaultRowHeight="13.2" x14ac:dyDescent="0.25"/>
  <cols>
    <col min="1" max="1" width="2.6640625" customWidth="1"/>
    <col min="2" max="2" width="29.6640625" customWidth="1"/>
    <col min="3" max="3" width="2.6640625" customWidth="1"/>
    <col min="4" max="4" width="18.6640625" customWidth="1"/>
    <col min="5" max="5" width="2.6640625" customWidth="1"/>
    <col min="6" max="6" width="18.6640625" customWidth="1"/>
    <col min="7" max="7" width="2.6640625" customWidth="1"/>
    <col min="8" max="8" width="18.6640625" customWidth="1"/>
    <col min="9" max="9" width="2.6640625" customWidth="1"/>
    <col min="10" max="10" width="18.6640625" customWidth="1"/>
    <col min="11" max="11" width="2.6640625" customWidth="1"/>
    <col min="12" max="12" width="18.88671875" customWidth="1"/>
    <col min="13" max="13" width="2.6640625" customWidth="1"/>
    <col min="14" max="14" width="18.6640625" customWidth="1"/>
  </cols>
  <sheetData>
    <row r="1" spans="1:14" ht="13.5" customHeight="1" x14ac:dyDescent="0.25">
      <c r="A1" s="314" t="str">
        <f>City_Town_of</f>
        <v>TOWN OF FREDONIA-FINAL BUDGET</v>
      </c>
      <c r="B1" s="314"/>
      <c r="C1" s="314"/>
      <c r="D1" s="314"/>
      <c r="E1" s="314"/>
      <c r="F1" s="314"/>
      <c r="G1" s="314"/>
      <c r="H1" s="314"/>
      <c r="I1" s="314"/>
      <c r="J1" s="314"/>
      <c r="K1" s="311"/>
      <c r="L1" s="311"/>
      <c r="M1" s="311"/>
      <c r="N1" s="311"/>
    </row>
    <row r="2" spans="1:14" ht="13.5" customHeight="1" x14ac:dyDescent="0.25">
      <c r="A2" s="327" t="s">
        <v>109</v>
      </c>
      <c r="B2" s="327"/>
      <c r="C2" s="327"/>
      <c r="D2" s="327"/>
      <c r="E2" s="327"/>
      <c r="F2" s="327"/>
      <c r="G2" s="327"/>
      <c r="H2" s="327"/>
      <c r="I2" s="327"/>
      <c r="J2" s="327"/>
      <c r="K2" s="311"/>
      <c r="L2" s="311"/>
      <c r="M2" s="311"/>
      <c r="N2" s="311"/>
    </row>
    <row r="3" spans="1:14" ht="13.5" customHeight="1" x14ac:dyDescent="0.25">
      <c r="A3" s="328" t="str">
        <f>"Fiscal Year " &amp; Instructions!E7</f>
        <v>Fiscal Year 2019</v>
      </c>
      <c r="B3" s="329"/>
      <c r="C3" s="329"/>
      <c r="D3" s="329"/>
      <c r="E3" s="329"/>
      <c r="F3" s="329"/>
      <c r="G3" s="329"/>
      <c r="H3" s="329"/>
      <c r="I3" s="329"/>
      <c r="J3" s="329"/>
      <c r="K3" s="311"/>
      <c r="L3" s="311"/>
      <c r="M3" s="311"/>
      <c r="N3" s="311"/>
    </row>
    <row r="4" spans="1:14" ht="57" customHeight="1" x14ac:dyDescent="0.25">
      <c r="A4" s="138"/>
      <c r="B4" s="139"/>
      <c r="C4" s="140"/>
      <c r="D4" s="141" t="s">
        <v>110</v>
      </c>
      <c r="E4" s="142"/>
      <c r="F4" s="141" t="s">
        <v>133</v>
      </c>
      <c r="G4" s="142"/>
      <c r="H4" s="141" t="s">
        <v>111</v>
      </c>
      <c r="I4" s="142"/>
      <c r="J4" s="141" t="s">
        <v>112</v>
      </c>
      <c r="K4" s="142"/>
      <c r="L4" s="141" t="s">
        <v>113</v>
      </c>
      <c r="M4" s="142"/>
      <c r="N4" s="141" t="s">
        <v>114</v>
      </c>
    </row>
    <row r="5" spans="1:14" ht="14.4" thickBot="1" x14ac:dyDescent="0.3">
      <c r="A5" s="325" t="s">
        <v>1</v>
      </c>
      <c r="B5" s="326"/>
      <c r="C5" s="140"/>
      <c r="D5" s="143">
        <f>Instructions!E7</f>
        <v>2019</v>
      </c>
      <c r="E5" s="142"/>
      <c r="F5" s="144">
        <f>Instructions!E7</f>
        <v>2019</v>
      </c>
      <c r="G5" s="142"/>
      <c r="H5" s="144">
        <f>Instructions!E7</f>
        <v>2019</v>
      </c>
      <c r="I5" s="142"/>
      <c r="J5" s="144">
        <f>Instructions!E7</f>
        <v>2019</v>
      </c>
      <c r="K5" s="142"/>
      <c r="L5" s="144">
        <f>Instructions!E7</f>
        <v>2019</v>
      </c>
      <c r="M5" s="142"/>
      <c r="N5" s="144">
        <f>Instructions!E7</f>
        <v>2019</v>
      </c>
    </row>
    <row r="6" spans="1:14" ht="14.4" thickTop="1" x14ac:dyDescent="0.25">
      <c r="A6" s="145"/>
      <c r="B6" s="145"/>
      <c r="C6" s="146"/>
      <c r="D6" s="147"/>
      <c r="E6" s="146"/>
      <c r="F6" s="147"/>
      <c r="G6" s="146"/>
      <c r="H6" s="147"/>
      <c r="I6" s="146"/>
      <c r="J6" s="147"/>
      <c r="K6" s="146"/>
      <c r="L6" s="147"/>
      <c r="M6" s="146"/>
      <c r="N6" s="147"/>
    </row>
    <row r="7" spans="1:14" ht="13.8" x14ac:dyDescent="0.25">
      <c r="A7" s="324" t="s">
        <v>33</v>
      </c>
      <c r="B7" s="324"/>
      <c r="C7" s="148"/>
      <c r="D7" s="149">
        <v>12</v>
      </c>
      <c r="E7" s="148" t="s">
        <v>68</v>
      </c>
      <c r="F7" s="149">
        <v>376464</v>
      </c>
      <c r="G7" s="148" t="s">
        <v>68</v>
      </c>
      <c r="H7" s="149">
        <v>111662</v>
      </c>
      <c r="I7" s="148" t="s">
        <v>68</v>
      </c>
      <c r="J7" s="149"/>
      <c r="K7" s="148" t="s">
        <v>68</v>
      </c>
      <c r="L7" s="149">
        <v>53208</v>
      </c>
      <c r="M7" s="148" t="s">
        <v>68</v>
      </c>
      <c r="N7" s="150">
        <f>SUM(F7,H7,J7,L7)</f>
        <v>541334</v>
      </c>
    </row>
    <row r="8" spans="1:14" ht="13.8" x14ac:dyDescent="0.25">
      <c r="A8" s="145"/>
      <c r="B8" s="145"/>
      <c r="C8" s="148"/>
      <c r="D8" s="151"/>
      <c r="E8" s="148"/>
      <c r="F8" s="151"/>
      <c r="G8" s="148"/>
      <c r="H8" s="151"/>
      <c r="I8" s="148"/>
      <c r="J8" s="151"/>
      <c r="K8" s="148"/>
      <c r="L8" s="151"/>
      <c r="M8" s="148"/>
      <c r="N8" s="151"/>
    </row>
    <row r="9" spans="1:14" ht="13.8" x14ac:dyDescent="0.25">
      <c r="A9" s="324" t="s">
        <v>42</v>
      </c>
      <c r="B9" s="324"/>
      <c r="C9" s="148"/>
      <c r="D9" s="151"/>
      <c r="E9" s="148"/>
      <c r="F9" s="151"/>
      <c r="G9" s="148"/>
      <c r="H9" s="151"/>
      <c r="I9" s="148"/>
      <c r="J9" s="151"/>
      <c r="K9" s="148"/>
      <c r="L9" s="151"/>
      <c r="M9" s="148"/>
      <c r="N9" s="151"/>
    </row>
    <row r="10" spans="1:14" ht="13.8" x14ac:dyDescent="0.25">
      <c r="A10" s="145"/>
      <c r="B10" s="152" t="s">
        <v>238</v>
      </c>
      <c r="C10" s="148"/>
      <c r="D10" s="149">
        <v>2</v>
      </c>
      <c r="E10" s="148" t="s">
        <v>68</v>
      </c>
      <c r="F10" s="149">
        <v>21595</v>
      </c>
      <c r="G10" s="148" t="s">
        <v>68</v>
      </c>
      <c r="H10" s="149">
        <v>9995</v>
      </c>
      <c r="I10" s="148" t="s">
        <v>68</v>
      </c>
      <c r="J10" s="149"/>
      <c r="K10" s="148" t="s">
        <v>68</v>
      </c>
      <c r="L10" s="149">
        <v>4704</v>
      </c>
      <c r="M10" s="148" t="s">
        <v>68</v>
      </c>
      <c r="N10" s="150">
        <f>SUM(F10,H10,J10,L10)</f>
        <v>36294</v>
      </c>
    </row>
    <row r="11" spans="1:14" ht="13.8" x14ac:dyDescent="0.25">
      <c r="A11" s="145"/>
      <c r="B11" s="152"/>
      <c r="C11" s="148"/>
      <c r="D11" s="149"/>
      <c r="E11" s="148"/>
      <c r="F11" s="149"/>
      <c r="G11" s="148"/>
      <c r="H11" s="149"/>
      <c r="I11" s="148"/>
      <c r="J11" s="149"/>
      <c r="K11" s="148"/>
      <c r="L11" s="149"/>
      <c r="M11" s="148"/>
      <c r="N11" s="150">
        <f>+L11+J11+H11+F11</f>
        <v>0</v>
      </c>
    </row>
    <row r="12" spans="1:14" ht="13.8" x14ac:dyDescent="0.25">
      <c r="A12" s="145"/>
      <c r="B12" s="152"/>
      <c r="C12" s="148"/>
      <c r="D12" s="149"/>
      <c r="E12" s="148"/>
      <c r="F12" s="149"/>
      <c r="G12" s="148"/>
      <c r="H12" s="149"/>
      <c r="I12" s="148"/>
      <c r="J12" s="149"/>
      <c r="K12" s="148"/>
      <c r="L12" s="149"/>
      <c r="M12" s="148"/>
      <c r="N12" s="150">
        <f t="shared" ref="N12:N13" si="0">+L12+J12+H12+F12</f>
        <v>0</v>
      </c>
    </row>
    <row r="13" spans="1:14" ht="13.8" x14ac:dyDescent="0.25">
      <c r="A13" s="145"/>
      <c r="B13" s="152"/>
      <c r="C13" s="148"/>
      <c r="D13" s="149"/>
      <c r="E13" s="148"/>
      <c r="F13" s="149"/>
      <c r="G13" s="148"/>
      <c r="H13" s="149"/>
      <c r="I13" s="148"/>
      <c r="J13" s="149"/>
      <c r="K13" s="148"/>
      <c r="L13" s="149"/>
      <c r="M13" s="148"/>
      <c r="N13" s="150">
        <f t="shared" si="0"/>
        <v>0</v>
      </c>
    </row>
    <row r="14" spans="1:14" ht="13.8" x14ac:dyDescent="0.25">
      <c r="A14" s="145"/>
      <c r="B14" s="152"/>
      <c r="C14" s="148"/>
      <c r="D14" s="149">
        <v>0</v>
      </c>
      <c r="E14" s="148"/>
      <c r="F14" s="149"/>
      <c r="G14" s="148"/>
      <c r="H14" s="149"/>
      <c r="I14" s="148"/>
      <c r="J14" s="149"/>
      <c r="K14" s="148"/>
      <c r="L14" s="149"/>
      <c r="M14" s="148"/>
      <c r="N14" s="150"/>
    </row>
    <row r="15" spans="1:14" ht="13.8" x14ac:dyDescent="0.25">
      <c r="A15" s="145"/>
      <c r="B15" s="152"/>
      <c r="C15" s="148"/>
      <c r="D15" s="149"/>
      <c r="E15" s="148"/>
      <c r="F15" s="149"/>
      <c r="G15" s="148"/>
      <c r="H15" s="149"/>
      <c r="I15" s="148"/>
      <c r="J15" s="149"/>
      <c r="K15" s="148"/>
      <c r="L15" s="149"/>
      <c r="M15" s="148"/>
      <c r="N15" s="150">
        <f>SUM(F15,H15,J15,L15)</f>
        <v>0</v>
      </c>
    </row>
    <row r="16" spans="1:14" ht="13.8" x14ac:dyDescent="0.25">
      <c r="A16" s="145"/>
      <c r="B16" s="154" t="s">
        <v>43</v>
      </c>
      <c r="C16" s="148"/>
      <c r="D16" s="153">
        <f>SUM(D10,D15)</f>
        <v>2</v>
      </c>
      <c r="E16" s="148" t="s">
        <v>68</v>
      </c>
      <c r="F16" s="153">
        <f>SUM(F10:F15)</f>
        <v>21595</v>
      </c>
      <c r="G16" s="148" t="s">
        <v>68</v>
      </c>
      <c r="H16" s="153">
        <f>SUM(H10:H15)</f>
        <v>9995</v>
      </c>
      <c r="I16" s="148" t="s">
        <v>68</v>
      </c>
      <c r="J16" s="153">
        <f>SUM(J10:J15)</f>
        <v>0</v>
      </c>
      <c r="K16" s="148" t="s">
        <v>68</v>
      </c>
      <c r="L16" s="153">
        <f>SUM(L10:L15)</f>
        <v>4704</v>
      </c>
      <c r="M16" s="148" t="s">
        <v>68</v>
      </c>
      <c r="N16" s="153">
        <f>SUM(N10:N15)</f>
        <v>36294</v>
      </c>
    </row>
    <row r="17" spans="1:14" ht="13.8" x14ac:dyDescent="0.25">
      <c r="A17" s="145"/>
      <c r="B17" s="145"/>
      <c r="C17" s="148"/>
      <c r="D17" s="151"/>
      <c r="E17" s="148"/>
      <c r="F17" s="151"/>
      <c r="G17" s="148"/>
      <c r="H17" s="151"/>
      <c r="I17" s="148"/>
      <c r="J17" s="151"/>
      <c r="K17" s="148"/>
      <c r="L17" s="151"/>
      <c r="M17" s="148"/>
      <c r="N17" s="151"/>
    </row>
    <row r="18" spans="1:14" ht="13.8" x14ac:dyDescent="0.25">
      <c r="A18" s="324" t="s">
        <v>47</v>
      </c>
      <c r="B18" s="324"/>
      <c r="C18" s="148"/>
      <c r="D18" s="151"/>
      <c r="E18" s="148"/>
      <c r="F18" s="151"/>
      <c r="G18" s="148"/>
      <c r="H18" s="151"/>
      <c r="I18" s="148"/>
      <c r="J18" s="151"/>
      <c r="K18" s="148"/>
      <c r="L18" s="151"/>
      <c r="M18" s="148"/>
      <c r="N18" s="137"/>
    </row>
    <row r="19" spans="1:14" ht="13.8" x14ac:dyDescent="0.25">
      <c r="A19" s="145"/>
      <c r="B19" s="152" t="s">
        <v>216</v>
      </c>
      <c r="C19" s="148"/>
      <c r="D19" s="149">
        <v>2</v>
      </c>
      <c r="E19" s="148" t="s">
        <v>68</v>
      </c>
      <c r="F19" s="149">
        <v>44455</v>
      </c>
      <c r="G19" s="148" t="s">
        <v>68</v>
      </c>
      <c r="H19" s="149">
        <v>17500</v>
      </c>
      <c r="I19" s="148" t="s">
        <v>68</v>
      </c>
      <c r="J19" s="149"/>
      <c r="K19" s="148" t="s">
        <v>68</v>
      </c>
      <c r="L19" s="149">
        <v>8236</v>
      </c>
      <c r="M19" s="148" t="s">
        <v>68</v>
      </c>
      <c r="N19" s="150">
        <f>SUM(F19,H19,J19,L19)</f>
        <v>70191</v>
      </c>
    </row>
    <row r="20" spans="1:14" ht="13.8" x14ac:dyDescent="0.25">
      <c r="A20" s="145"/>
      <c r="B20" s="152" t="s">
        <v>239</v>
      </c>
      <c r="C20" s="148"/>
      <c r="D20" s="149">
        <v>2</v>
      </c>
      <c r="E20" s="148"/>
      <c r="F20" s="149">
        <v>29903</v>
      </c>
      <c r="G20" s="148"/>
      <c r="H20" s="149">
        <v>9345</v>
      </c>
      <c r="I20" s="148"/>
      <c r="J20" s="149"/>
      <c r="K20" s="148"/>
      <c r="L20" s="149">
        <v>4397</v>
      </c>
      <c r="M20" s="148"/>
      <c r="N20" s="150">
        <f>SUM(F20,H20,J20,L20)</f>
        <v>43645</v>
      </c>
    </row>
    <row r="21" spans="1:14" ht="13.8" x14ac:dyDescent="0.25">
      <c r="A21" s="145"/>
      <c r="B21" s="152" t="s">
        <v>214</v>
      </c>
      <c r="C21" s="148"/>
      <c r="D21" s="149">
        <v>1.5</v>
      </c>
      <c r="E21" s="148"/>
      <c r="F21" s="149">
        <v>86089</v>
      </c>
      <c r="G21" s="148"/>
      <c r="H21" s="149">
        <v>35879</v>
      </c>
      <c r="I21" s="148"/>
      <c r="J21" s="149"/>
      <c r="K21" s="148"/>
      <c r="L21" s="149">
        <v>16884</v>
      </c>
      <c r="M21" s="148"/>
      <c r="N21" s="150">
        <f>SUM(F21,H21,J21,L21)</f>
        <v>138852</v>
      </c>
    </row>
    <row r="22" spans="1:14" ht="13.8" x14ac:dyDescent="0.25">
      <c r="A22" s="145"/>
      <c r="B22" s="152" t="s">
        <v>232</v>
      </c>
      <c r="C22" s="148"/>
      <c r="D22" s="149">
        <v>1</v>
      </c>
      <c r="E22" s="148"/>
      <c r="F22" s="149">
        <v>7267</v>
      </c>
      <c r="G22" s="148"/>
      <c r="H22" s="149">
        <v>648</v>
      </c>
      <c r="I22" s="148"/>
      <c r="J22" s="149"/>
      <c r="K22" s="148"/>
      <c r="L22" s="149">
        <v>305</v>
      </c>
      <c r="M22" s="148"/>
      <c r="N22" s="150">
        <f>SUM(F22,H22,J22,L22)</f>
        <v>8220</v>
      </c>
    </row>
    <row r="23" spans="1:14" ht="13.8" x14ac:dyDescent="0.25">
      <c r="A23" s="145"/>
      <c r="B23" s="154" t="s">
        <v>25</v>
      </c>
      <c r="C23" s="148"/>
      <c r="D23" s="153">
        <f>SUM(D19:D22)</f>
        <v>6.5</v>
      </c>
      <c r="E23" s="148" t="s">
        <v>68</v>
      </c>
      <c r="F23" s="153">
        <f>SUM(F19:F22)</f>
        <v>167714</v>
      </c>
      <c r="G23" s="148" t="s">
        <v>68</v>
      </c>
      <c r="H23" s="153">
        <f>SUM(H19:H22)</f>
        <v>63372</v>
      </c>
      <c r="I23" s="148" t="s">
        <v>68</v>
      </c>
      <c r="J23" s="153">
        <f>SUM(J19:J22)</f>
        <v>0</v>
      </c>
      <c r="K23" s="148" t="s">
        <v>68</v>
      </c>
      <c r="L23" s="153">
        <f>SUM(L19:L22)</f>
        <v>29822</v>
      </c>
      <c r="M23" s="148" t="s">
        <v>68</v>
      </c>
      <c r="N23" s="153">
        <f>SUM(N19:N22)</f>
        <v>260908</v>
      </c>
    </row>
    <row r="24" spans="1:14" ht="13.8" x14ac:dyDescent="0.25">
      <c r="A24" s="145"/>
      <c r="B24" s="154"/>
      <c r="C24" s="148"/>
      <c r="D24" s="232"/>
      <c r="E24" s="148"/>
      <c r="F24" s="232"/>
      <c r="G24" s="148"/>
      <c r="H24" s="232"/>
      <c r="I24" s="148"/>
      <c r="J24" s="232"/>
      <c r="K24" s="148"/>
      <c r="L24" s="232"/>
      <c r="M24" s="148"/>
      <c r="N24" s="232"/>
    </row>
    <row r="25" spans="1:14" ht="14.4" thickBot="1" x14ac:dyDescent="0.3">
      <c r="A25" s="145"/>
      <c r="B25" s="154" t="s">
        <v>7</v>
      </c>
      <c r="C25" s="148"/>
      <c r="D25" s="155">
        <f>SUM(D7+D16+D23)</f>
        <v>20.5</v>
      </c>
      <c r="E25" s="148" t="s">
        <v>68</v>
      </c>
      <c r="F25" s="155">
        <f>SUM(F7+F16+F23)</f>
        <v>565773</v>
      </c>
      <c r="G25" s="148" t="s">
        <v>68</v>
      </c>
      <c r="H25" s="155">
        <f>SUM(H7+H16+H23)</f>
        <v>185029</v>
      </c>
      <c r="I25" s="148" t="s">
        <v>68</v>
      </c>
      <c r="J25" s="155">
        <f>SUM(J7+J16+J23)</f>
        <v>0</v>
      </c>
      <c r="K25" s="148" t="s">
        <v>68</v>
      </c>
      <c r="L25" s="155">
        <f>SUM(L7+L16+L23)</f>
        <v>87734</v>
      </c>
      <c r="M25" s="148" t="s">
        <v>68</v>
      </c>
      <c r="N25" s="155">
        <f>SUM(N7+N16+N23)</f>
        <v>838536</v>
      </c>
    </row>
    <row r="26" spans="1:14" ht="13.8" thickTop="1" x14ac:dyDescent="0.25"/>
  </sheetData>
  <sheetProtection formatColumns="0" formatRows="0" insertRows="0" deleteRows="0" selectLockedCells="1"/>
  <mergeCells count="7">
    <mergeCell ref="A9:B9"/>
    <mergeCell ref="A18:B18"/>
    <mergeCell ref="A5:B5"/>
    <mergeCell ref="A1:N1"/>
    <mergeCell ref="A2:N2"/>
    <mergeCell ref="A3:N3"/>
    <mergeCell ref="A7:B7"/>
  </mergeCells>
  <pageMargins left="0.5" right="0.5" top="0.5" bottom="0.25" header="0.05" footer="0.25"/>
  <pageSetup scale="80" fitToHeight="0" orientation="landscape" r:id="rId1"/>
  <headerFooter>
    <oddFooter>&amp;L&amp;"Arial,Bold"&amp;12 4/15&amp;C&amp;"Arial,Bold"&amp;12SCHEDULE 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
  <sheetViews>
    <sheetView showGridLines="0" zoomScaleNormal="100" workbookViewId="0">
      <selection activeCell="A3" sqref="A3:J3"/>
    </sheetView>
  </sheetViews>
  <sheetFormatPr defaultRowHeight="13.2" x14ac:dyDescent="0.25"/>
  <sheetData>
    <row r="1" spans="1:10" ht="16.8" x14ac:dyDescent="0.25">
      <c r="A1" s="275" t="s">
        <v>132</v>
      </c>
      <c r="B1" s="275"/>
      <c r="C1" s="275"/>
      <c r="D1" s="275"/>
      <c r="E1" s="275"/>
      <c r="F1" s="275"/>
      <c r="G1" s="275"/>
      <c r="H1" s="275"/>
      <c r="I1" s="275"/>
      <c r="J1" s="275"/>
    </row>
    <row r="2" spans="1:10" ht="16.8" x14ac:dyDescent="0.25">
      <c r="A2" s="118"/>
      <c r="B2" s="118"/>
      <c r="C2" s="118"/>
      <c r="D2" s="118"/>
      <c r="E2" s="118"/>
      <c r="F2" s="118"/>
      <c r="G2" s="118"/>
      <c r="H2" s="118"/>
      <c r="I2" s="118"/>
      <c r="J2" s="118"/>
    </row>
    <row r="3" spans="1:10" ht="16.8" x14ac:dyDescent="0.25">
      <c r="A3" s="275" t="str">
        <f>City_Town_of</f>
        <v>TOWN OF FREDONIA-FINAL BUDGET</v>
      </c>
      <c r="B3" s="275"/>
      <c r="C3" s="275"/>
      <c r="D3" s="275"/>
      <c r="E3" s="275"/>
      <c r="F3" s="275"/>
      <c r="G3" s="275"/>
      <c r="H3" s="275"/>
      <c r="I3" s="275"/>
      <c r="J3" s="275"/>
    </row>
    <row r="4" spans="1:10" ht="16.8" x14ac:dyDescent="0.25">
      <c r="A4" s="118"/>
      <c r="B4" s="118"/>
      <c r="C4" s="118"/>
      <c r="D4" s="118"/>
      <c r="E4" s="118"/>
      <c r="F4" s="118"/>
      <c r="G4" s="118"/>
      <c r="H4" s="118"/>
      <c r="I4" s="118"/>
      <c r="J4" s="118"/>
    </row>
    <row r="5" spans="1:10" ht="16.8" x14ac:dyDescent="0.25">
      <c r="A5" s="276" t="str">
        <f>"Fiscal Year " &amp; Instructions!E7</f>
        <v>Fiscal Year 2019</v>
      </c>
      <c r="B5" s="276"/>
      <c r="C5" s="276"/>
      <c r="D5" s="276"/>
      <c r="E5" s="276"/>
      <c r="F5" s="276"/>
      <c r="G5" s="276"/>
      <c r="H5" s="276"/>
      <c r="I5" s="276"/>
      <c r="J5" s="276"/>
    </row>
  </sheetData>
  <sheetProtection sheet="1" objects="1" scenarios="1" selectLockedCells="1"/>
  <mergeCells count="3">
    <mergeCell ref="A1:J1"/>
    <mergeCell ref="A3:J3"/>
    <mergeCell ref="A5:J5"/>
  </mergeCells>
  <printOptions horizontalCentered="1" verticalCentered="1"/>
  <pageMargins left="0.7" right="0.7" top="0.75" bottom="0.75" header="0.3" footer="0.3"/>
  <pageSetup orientation="portrait" r:id="rId1"/>
  <headerFooter>
    <oddFooter>&amp;L&amp;"Times New Roman,Bold"&amp;11 4/15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showGridLines="0" zoomScaleNormal="100" workbookViewId="0">
      <selection activeCell="A15" sqref="A15"/>
    </sheetView>
  </sheetViews>
  <sheetFormatPr defaultRowHeight="13.2" x14ac:dyDescent="0.25"/>
  <cols>
    <col min="10" max="10" width="8.88671875" customWidth="1"/>
  </cols>
  <sheetData>
    <row r="1" spans="1:10" ht="13.2" customHeight="1" x14ac:dyDescent="0.25">
      <c r="A1" s="277" t="str">
        <f>City_Town_of</f>
        <v>TOWN OF FREDONIA-FINAL BUDGET</v>
      </c>
      <c r="B1" s="277"/>
      <c r="C1" s="277"/>
      <c r="D1" s="277"/>
      <c r="E1" s="277"/>
      <c r="F1" s="277"/>
      <c r="G1" s="277"/>
      <c r="H1" s="277"/>
      <c r="I1" s="277"/>
      <c r="J1" s="277"/>
    </row>
    <row r="2" spans="1:10" ht="13.2" customHeight="1" x14ac:dyDescent="0.25">
      <c r="A2" s="129"/>
      <c r="B2" s="129"/>
      <c r="C2" s="129"/>
      <c r="D2" s="129"/>
      <c r="E2" s="129"/>
      <c r="F2" s="129"/>
      <c r="G2" s="129"/>
      <c r="H2" s="129"/>
      <c r="I2" s="129"/>
      <c r="J2" s="129"/>
    </row>
    <row r="3" spans="1:10" ht="13.2" customHeight="1" x14ac:dyDescent="0.25">
      <c r="A3" s="277" t="s">
        <v>86</v>
      </c>
      <c r="B3" s="277"/>
      <c r="C3" s="277"/>
      <c r="D3" s="277"/>
      <c r="E3" s="277"/>
      <c r="F3" s="277"/>
      <c r="G3" s="277"/>
      <c r="H3" s="277"/>
      <c r="I3" s="277"/>
      <c r="J3" s="277"/>
    </row>
    <row r="4" spans="1:10" ht="13.2" customHeight="1" x14ac:dyDescent="0.25">
      <c r="A4" s="129"/>
      <c r="B4" s="129"/>
      <c r="C4" s="129"/>
      <c r="D4" s="129"/>
      <c r="E4" s="129"/>
      <c r="F4" s="129"/>
      <c r="G4" s="129"/>
      <c r="H4" s="129"/>
      <c r="I4" s="129"/>
      <c r="J4" s="129"/>
    </row>
    <row r="5" spans="1:10" ht="13.2" customHeight="1" x14ac:dyDescent="0.25">
      <c r="A5" s="277" t="str">
        <f>"Fiscal Year " &amp; Instructions!E7</f>
        <v>Fiscal Year 2019</v>
      </c>
      <c r="B5" s="277"/>
      <c r="C5" s="277"/>
      <c r="D5" s="277"/>
      <c r="E5" s="277"/>
      <c r="F5" s="277"/>
      <c r="G5" s="277"/>
      <c r="H5" s="277"/>
      <c r="I5" s="277"/>
      <c r="J5" s="277"/>
    </row>
    <row r="6" spans="1:10" ht="13.2" customHeight="1" x14ac:dyDescent="0.25">
      <c r="A6" s="130"/>
      <c r="B6" s="130"/>
      <c r="C6" s="130"/>
      <c r="D6" s="130"/>
      <c r="E6" s="130"/>
      <c r="F6" s="130"/>
      <c r="G6" s="130"/>
      <c r="H6" s="130"/>
      <c r="I6" s="130"/>
      <c r="J6" s="130"/>
    </row>
    <row r="7" spans="1:10" ht="13.2" customHeight="1" x14ac:dyDescent="0.25">
      <c r="A7" s="130"/>
      <c r="B7" s="130"/>
      <c r="C7" s="130"/>
      <c r="D7" s="130"/>
      <c r="E7" s="130"/>
      <c r="F7" s="130"/>
      <c r="G7" s="130"/>
      <c r="H7" s="130"/>
      <c r="I7" s="130"/>
      <c r="J7" s="130"/>
    </row>
    <row r="8" spans="1:10" ht="13.2" customHeight="1" x14ac:dyDescent="0.25">
      <c r="A8" s="129"/>
      <c r="B8" s="129"/>
      <c r="C8" s="129"/>
      <c r="D8" s="129"/>
      <c r="E8" s="129"/>
      <c r="F8" s="129"/>
      <c r="G8" s="129"/>
      <c r="H8" s="129"/>
      <c r="I8" s="129"/>
      <c r="J8" s="129"/>
    </row>
    <row r="9" spans="1:10" ht="13.2" customHeight="1" x14ac:dyDescent="0.25">
      <c r="A9" s="129"/>
      <c r="B9" s="129"/>
      <c r="C9" s="129"/>
      <c r="D9" s="129"/>
      <c r="E9" s="129"/>
      <c r="F9" s="129"/>
      <c r="G9" s="129"/>
      <c r="H9" s="129"/>
      <c r="I9" s="129"/>
      <c r="J9" s="129"/>
    </row>
    <row r="10" spans="1:10" ht="13.2" customHeight="1" x14ac:dyDescent="0.25">
      <c r="A10" s="278" t="s">
        <v>87</v>
      </c>
      <c r="B10" s="278"/>
      <c r="C10" s="278"/>
      <c r="D10" s="278"/>
      <c r="E10" s="278"/>
      <c r="F10" s="278"/>
      <c r="G10" s="278"/>
      <c r="H10" s="278"/>
      <c r="I10" s="278"/>
      <c r="J10" s="278"/>
    </row>
    <row r="11" spans="1:10" ht="13.2" customHeight="1" x14ac:dyDescent="0.25">
      <c r="A11" s="129"/>
      <c r="B11" s="129"/>
      <c r="C11" s="129"/>
      <c r="D11" s="129"/>
      <c r="E11" s="129"/>
      <c r="F11" s="129"/>
      <c r="G11" s="129"/>
      <c r="H11" s="129"/>
      <c r="I11" s="129"/>
      <c r="J11" s="129"/>
    </row>
    <row r="12" spans="1:10" ht="13.2" customHeight="1" x14ac:dyDescent="0.25">
      <c r="A12" s="278" t="s">
        <v>103</v>
      </c>
      <c r="B12" s="278"/>
      <c r="C12" s="278"/>
      <c r="D12" s="278"/>
      <c r="E12" s="278"/>
      <c r="F12" s="278"/>
      <c r="G12" s="278"/>
      <c r="H12" s="278"/>
      <c r="I12" s="278"/>
      <c r="J12" s="278"/>
    </row>
    <row r="13" spans="1:10" ht="13.2" customHeight="1" x14ac:dyDescent="0.25">
      <c r="A13" s="129"/>
      <c r="B13" s="129"/>
      <c r="C13" s="129"/>
      <c r="D13" s="129"/>
      <c r="E13" s="129"/>
      <c r="F13" s="129"/>
      <c r="G13" s="129"/>
      <c r="H13" s="129"/>
      <c r="I13" s="129"/>
      <c r="J13" s="129"/>
    </row>
    <row r="14" spans="1:10" ht="13.2" customHeight="1" x14ac:dyDescent="0.25">
      <c r="A14" s="278" t="s">
        <v>182</v>
      </c>
      <c r="B14" s="278"/>
      <c r="C14" s="278"/>
      <c r="D14" s="278"/>
      <c r="E14" s="278"/>
      <c r="F14" s="278"/>
      <c r="G14" s="278"/>
      <c r="H14" s="278"/>
      <c r="I14" s="278"/>
      <c r="J14" s="278"/>
    </row>
    <row r="15" spans="1:10" ht="13.2" customHeight="1" x14ac:dyDescent="0.25">
      <c r="A15" s="129"/>
      <c r="B15" s="129"/>
      <c r="C15" s="129"/>
      <c r="D15" s="129"/>
      <c r="E15" s="129"/>
      <c r="F15" s="129"/>
      <c r="G15" s="129"/>
      <c r="H15" s="129"/>
      <c r="I15" s="129"/>
      <c r="J15" s="129"/>
    </row>
    <row r="16" spans="1:10" ht="13.2" customHeight="1" x14ac:dyDescent="0.25">
      <c r="A16" s="278" t="s">
        <v>115</v>
      </c>
      <c r="B16" s="278"/>
      <c r="C16" s="278"/>
      <c r="D16" s="278"/>
      <c r="E16" s="278"/>
      <c r="F16" s="278"/>
      <c r="G16" s="278"/>
      <c r="H16" s="278"/>
      <c r="I16" s="278"/>
      <c r="J16" s="278"/>
    </row>
    <row r="17" spans="1:10" ht="13.2" customHeight="1" x14ac:dyDescent="0.25">
      <c r="A17" s="129"/>
      <c r="B17" s="129"/>
      <c r="C17" s="129"/>
      <c r="D17" s="129"/>
      <c r="E17" s="129"/>
      <c r="F17" s="129"/>
      <c r="G17" s="129"/>
      <c r="H17" s="129"/>
      <c r="I17" s="129"/>
      <c r="J17" s="129"/>
    </row>
    <row r="18" spans="1:10" ht="13.2" customHeight="1" x14ac:dyDescent="0.25">
      <c r="A18" s="278" t="s">
        <v>116</v>
      </c>
      <c r="B18" s="278"/>
      <c r="C18" s="278"/>
      <c r="D18" s="278"/>
      <c r="E18" s="278"/>
      <c r="F18" s="278"/>
      <c r="G18" s="278"/>
      <c r="H18" s="278"/>
      <c r="I18" s="278"/>
      <c r="J18" s="278"/>
    </row>
    <row r="19" spans="1:10" ht="13.2" customHeight="1" x14ac:dyDescent="0.25">
      <c r="A19" s="129"/>
      <c r="B19" s="129"/>
      <c r="C19" s="129"/>
      <c r="D19" s="129"/>
      <c r="E19" s="129"/>
      <c r="F19" s="129"/>
      <c r="G19" s="129"/>
      <c r="H19" s="129"/>
      <c r="I19" s="129"/>
      <c r="J19" s="129"/>
    </row>
    <row r="20" spans="1:10" ht="13.2" customHeight="1" x14ac:dyDescent="0.25">
      <c r="A20" s="278" t="s">
        <v>117</v>
      </c>
      <c r="B20" s="278"/>
      <c r="C20" s="278"/>
      <c r="D20" s="278"/>
      <c r="E20" s="278"/>
      <c r="F20" s="278"/>
      <c r="G20" s="278"/>
      <c r="H20" s="278"/>
      <c r="I20" s="278"/>
      <c r="J20" s="278"/>
    </row>
    <row r="21" spans="1:10" ht="13.2" customHeight="1" x14ac:dyDescent="0.25">
      <c r="A21" s="129"/>
      <c r="B21" s="129"/>
      <c r="C21" s="129"/>
      <c r="D21" s="129"/>
      <c r="E21" s="129"/>
      <c r="F21" s="129"/>
      <c r="G21" s="129"/>
      <c r="H21" s="129"/>
      <c r="I21" s="129"/>
      <c r="J21" s="129"/>
    </row>
    <row r="22" spans="1:10" ht="13.2" customHeight="1" x14ac:dyDescent="0.25">
      <c r="A22" s="278" t="s">
        <v>181</v>
      </c>
      <c r="B22" s="278"/>
      <c r="C22" s="278"/>
      <c r="D22" s="278"/>
      <c r="E22" s="278"/>
      <c r="F22" s="278"/>
      <c r="G22" s="278"/>
      <c r="H22" s="278"/>
      <c r="I22" s="278"/>
      <c r="J22" s="278"/>
    </row>
    <row r="23" spans="1:10" ht="13.2" customHeight="1" x14ac:dyDescent="0.25"/>
    <row r="24" spans="1:10" ht="13.2" customHeight="1" x14ac:dyDescent="0.25">
      <c r="A24" s="278" t="s">
        <v>118</v>
      </c>
      <c r="B24" s="278"/>
      <c r="C24" s="278"/>
      <c r="D24" s="278"/>
      <c r="E24" s="278"/>
      <c r="F24" s="278"/>
      <c r="G24" s="278"/>
      <c r="H24" s="278"/>
      <c r="I24" s="278"/>
      <c r="J24" s="278"/>
    </row>
    <row r="25" spans="1:10" ht="13.2" customHeight="1" x14ac:dyDescent="0.25"/>
    <row r="26" spans="1:10" ht="13.2" customHeight="1" x14ac:dyDescent="0.25"/>
    <row r="27" spans="1:10" ht="13.2" customHeight="1" x14ac:dyDescent="0.25"/>
    <row r="28" spans="1:10" ht="13.2" customHeight="1" x14ac:dyDescent="0.25"/>
    <row r="29" spans="1:10" ht="13.2" customHeight="1" x14ac:dyDescent="0.25"/>
    <row r="30" spans="1:10" ht="13.2" customHeight="1" x14ac:dyDescent="0.25"/>
    <row r="31" spans="1:10" ht="13.2" customHeight="1" x14ac:dyDescent="0.25"/>
  </sheetData>
  <sheetProtection selectLockedCells="1"/>
  <mergeCells count="11">
    <mergeCell ref="A14:J14"/>
    <mergeCell ref="A24:J24"/>
    <mergeCell ref="A16:J16"/>
    <mergeCell ref="A18:J18"/>
    <mergeCell ref="A20:J20"/>
    <mergeCell ref="A22:J22"/>
    <mergeCell ref="A1:J1"/>
    <mergeCell ref="A3:J3"/>
    <mergeCell ref="A5:J5"/>
    <mergeCell ref="A10:J10"/>
    <mergeCell ref="A12:J12"/>
  </mergeCells>
  <printOptions horizontalCentered="1"/>
  <pageMargins left="0.25" right="0.25" top="1" bottom="1" header="0.5" footer="0.5"/>
  <pageSetup orientation="portrait" r:id="rId1"/>
  <headerFooter>
    <oddFooter>&amp;L&amp;"Times New Roman,Bold"&amp;11 4/15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5"/>
  <sheetViews>
    <sheetView zoomScale="120" zoomScaleNormal="120" workbookViewId="0">
      <selection sqref="A1:I1"/>
    </sheetView>
  </sheetViews>
  <sheetFormatPr defaultRowHeight="13.2" x14ac:dyDescent="0.25"/>
  <sheetData>
    <row r="1" spans="1:9" ht="13.2" customHeight="1" x14ac:dyDescent="0.25">
      <c r="A1" s="281" t="str">
        <f>City_Town_of</f>
        <v>TOWN OF FREDONIA-FINAL BUDGET</v>
      </c>
      <c r="B1" s="281"/>
      <c r="C1" s="281"/>
      <c r="D1" s="281"/>
      <c r="E1" s="281"/>
      <c r="F1" s="281"/>
      <c r="G1" s="281"/>
      <c r="H1" s="281"/>
      <c r="I1" s="281"/>
    </row>
    <row r="2" spans="1:9" ht="13.2" customHeight="1" x14ac:dyDescent="0.25">
      <c r="A2" s="132"/>
      <c r="B2" s="132"/>
      <c r="C2" s="132"/>
      <c r="D2" s="132"/>
      <c r="E2" s="132"/>
      <c r="F2" s="132"/>
      <c r="G2" s="132"/>
      <c r="H2" s="132"/>
      <c r="I2" s="132"/>
    </row>
    <row r="3" spans="1:9" ht="13.2" customHeight="1" x14ac:dyDescent="0.25">
      <c r="A3" s="281" t="s">
        <v>87</v>
      </c>
      <c r="B3" s="281"/>
      <c r="C3" s="281"/>
      <c r="D3" s="281"/>
      <c r="E3" s="281"/>
      <c r="F3" s="281"/>
      <c r="G3" s="281"/>
      <c r="H3" s="281"/>
      <c r="I3" s="281"/>
    </row>
    <row r="4" spans="1:9" ht="13.2" customHeight="1" x14ac:dyDescent="0.25">
      <c r="A4" s="132"/>
      <c r="B4" s="132"/>
      <c r="C4" s="132"/>
      <c r="D4" s="132"/>
      <c r="E4" s="132"/>
      <c r="F4" s="132"/>
      <c r="G4" s="132"/>
      <c r="H4" s="132"/>
      <c r="I4" s="132"/>
    </row>
    <row r="5" spans="1:9" ht="13.2" customHeight="1" x14ac:dyDescent="0.25">
      <c r="A5" s="281" t="str">
        <f>"Fiscal Year " &amp; Instructions!E7</f>
        <v>Fiscal Year 2019</v>
      </c>
      <c r="B5" s="281"/>
      <c r="C5" s="281"/>
      <c r="D5" s="281"/>
      <c r="E5" s="281"/>
      <c r="F5" s="281"/>
      <c r="G5" s="281"/>
      <c r="H5" s="281"/>
      <c r="I5" s="281"/>
    </row>
    <row r="6" spans="1:9" ht="13.2" customHeight="1" x14ac:dyDescent="0.25">
      <c r="A6" s="131"/>
      <c r="B6" s="131"/>
      <c r="C6" s="131"/>
      <c r="D6" s="131"/>
      <c r="E6" s="131"/>
      <c r="F6" s="131"/>
      <c r="G6" s="131"/>
      <c r="H6" s="131"/>
      <c r="I6" s="131"/>
    </row>
    <row r="7" spans="1:9" s="124" customFormat="1" ht="67.95" customHeight="1" x14ac:dyDescent="0.25">
      <c r="A7" s="279" t="s">
        <v>130</v>
      </c>
      <c r="B7" s="280"/>
      <c r="C7" s="280"/>
      <c r="D7" s="280"/>
      <c r="E7" s="280"/>
      <c r="F7" s="280"/>
      <c r="G7" s="280"/>
      <c r="H7" s="280"/>
      <c r="I7" s="280"/>
    </row>
    <row r="8" spans="1:9" s="124" customFormat="1" ht="13.2" customHeight="1" x14ac:dyDescent="0.25">
      <c r="A8" s="156"/>
      <c r="B8" s="156"/>
      <c r="C8" s="156"/>
      <c r="D8" s="156"/>
      <c r="E8" s="156"/>
      <c r="F8" s="156"/>
      <c r="G8" s="156"/>
      <c r="H8" s="156"/>
      <c r="I8" s="156"/>
    </row>
    <row r="9" spans="1:9" ht="43.95" customHeight="1" x14ac:dyDescent="0.25">
      <c r="A9" s="279" t="s">
        <v>135</v>
      </c>
      <c r="B9" s="280"/>
      <c r="C9" s="280"/>
      <c r="D9" s="280"/>
      <c r="E9" s="280"/>
      <c r="F9" s="280"/>
      <c r="G9" s="280"/>
      <c r="H9" s="280"/>
      <c r="I9" s="280"/>
    </row>
    <row r="10" spans="1:9" ht="13.2" customHeight="1" x14ac:dyDescent="0.25">
      <c r="A10" s="156"/>
      <c r="B10" s="156"/>
      <c r="C10" s="156"/>
      <c r="D10" s="156"/>
      <c r="E10" s="156"/>
      <c r="F10" s="156"/>
      <c r="G10" s="156"/>
      <c r="H10" s="156"/>
      <c r="I10" s="156"/>
    </row>
    <row r="11" spans="1:9" ht="52.95" customHeight="1" x14ac:dyDescent="0.25">
      <c r="A11" s="279" t="s">
        <v>98</v>
      </c>
      <c r="B11" s="280"/>
      <c r="C11" s="280"/>
      <c r="D11" s="280"/>
      <c r="E11" s="280"/>
      <c r="F11" s="280"/>
      <c r="G11" s="280"/>
      <c r="H11" s="280"/>
      <c r="I11" s="280"/>
    </row>
    <row r="12" spans="1:9" ht="13.2" customHeight="1" x14ac:dyDescent="0.25">
      <c r="A12" s="156"/>
      <c r="B12" s="156"/>
      <c r="C12" s="156"/>
      <c r="D12" s="156"/>
      <c r="E12" s="156"/>
      <c r="F12" s="156"/>
      <c r="G12" s="156"/>
      <c r="H12" s="156"/>
      <c r="I12" s="156"/>
    </row>
    <row r="13" spans="1:9" ht="28.2" customHeight="1" x14ac:dyDescent="0.25">
      <c r="A13" s="279" t="s">
        <v>99</v>
      </c>
      <c r="B13" s="280"/>
      <c r="C13" s="280"/>
      <c r="D13" s="280"/>
      <c r="E13" s="280"/>
      <c r="F13" s="280"/>
      <c r="G13" s="280"/>
      <c r="H13" s="280"/>
      <c r="I13" s="280"/>
    </row>
    <row r="14" spans="1:9" ht="13.2" customHeight="1" x14ac:dyDescent="0.25">
      <c r="A14" s="156"/>
      <c r="B14" s="156"/>
      <c r="C14" s="156"/>
      <c r="D14" s="156"/>
      <c r="E14" s="156"/>
      <c r="F14" s="156"/>
      <c r="G14" s="156"/>
      <c r="H14" s="156"/>
      <c r="I14" s="156"/>
    </row>
    <row r="15" spans="1:9" ht="40.200000000000003" customHeight="1" x14ac:dyDescent="0.25">
      <c r="A15" s="279" t="s">
        <v>105</v>
      </c>
      <c r="B15" s="280"/>
      <c r="C15" s="280"/>
      <c r="D15" s="280"/>
      <c r="E15" s="280"/>
      <c r="F15" s="280"/>
      <c r="G15" s="280"/>
      <c r="H15" s="280"/>
      <c r="I15" s="280"/>
    </row>
    <row r="16" spans="1:9" ht="13.2" customHeight="1" x14ac:dyDescent="0.25">
      <c r="A16" s="131"/>
      <c r="B16" s="131"/>
      <c r="C16" s="131"/>
      <c r="D16" s="131"/>
      <c r="E16" s="131"/>
      <c r="F16" s="131"/>
      <c r="G16" s="131"/>
      <c r="H16" s="131"/>
      <c r="I16" s="131"/>
    </row>
    <row r="17" spans="1:9" ht="13.2" customHeight="1" x14ac:dyDescent="0.25">
      <c r="A17" s="279" t="s">
        <v>100</v>
      </c>
      <c r="B17" s="279"/>
      <c r="C17" s="279"/>
      <c r="D17" s="279"/>
      <c r="E17" s="279"/>
      <c r="F17" s="279"/>
      <c r="G17" s="279"/>
      <c r="H17" s="279"/>
      <c r="I17" s="279"/>
    </row>
    <row r="18" spans="1:9" ht="13.2" customHeight="1" x14ac:dyDescent="0.25">
      <c r="A18" s="131"/>
      <c r="B18" s="131"/>
      <c r="C18" s="131"/>
      <c r="D18" s="131"/>
      <c r="E18" s="131"/>
      <c r="F18" s="131"/>
      <c r="G18" s="131"/>
      <c r="H18" s="131"/>
      <c r="I18" s="131"/>
    </row>
    <row r="19" spans="1:9" ht="13.2" customHeight="1" x14ac:dyDescent="0.25">
      <c r="A19" s="282" t="s">
        <v>95</v>
      </c>
      <c r="B19" s="282"/>
      <c r="C19" s="131"/>
      <c r="D19" s="131"/>
      <c r="E19" s="131"/>
      <c r="F19" s="131"/>
      <c r="G19" s="131"/>
      <c r="H19" s="131"/>
      <c r="I19" s="131"/>
    </row>
    <row r="20" spans="1:9" ht="13.2" customHeight="1" x14ac:dyDescent="0.25">
      <c r="A20" s="131"/>
      <c r="B20" s="131"/>
      <c r="C20" s="131"/>
      <c r="D20" s="131"/>
      <c r="E20" s="282" t="s">
        <v>96</v>
      </c>
      <c r="F20" s="282"/>
      <c r="G20" s="282"/>
      <c r="H20" s="282"/>
      <c r="I20" s="282"/>
    </row>
    <row r="21" spans="1:9" ht="13.2" customHeight="1" x14ac:dyDescent="0.25">
      <c r="A21" s="131"/>
      <c r="B21" s="131"/>
      <c r="C21" s="131"/>
      <c r="D21" s="131"/>
      <c r="E21" s="284" t="s">
        <v>102</v>
      </c>
      <c r="F21" s="284"/>
      <c r="G21" s="284"/>
      <c r="H21" s="284"/>
      <c r="I21" s="284"/>
    </row>
    <row r="22" spans="1:9" ht="13.2" customHeight="1" x14ac:dyDescent="0.25">
      <c r="A22" s="131"/>
      <c r="B22" s="131"/>
      <c r="C22" s="131"/>
      <c r="D22" s="131"/>
      <c r="E22" s="131"/>
      <c r="F22" s="131"/>
      <c r="G22" s="131"/>
      <c r="H22" s="131"/>
      <c r="I22" s="131"/>
    </row>
    <row r="23" spans="1:9" ht="13.2" customHeight="1" x14ac:dyDescent="0.25">
      <c r="A23" s="282" t="s">
        <v>97</v>
      </c>
      <c r="B23" s="282"/>
      <c r="C23" s="131"/>
      <c r="D23" s="131"/>
      <c r="E23" s="131"/>
      <c r="F23" s="131"/>
      <c r="G23" s="131"/>
      <c r="H23" s="131"/>
      <c r="I23" s="131"/>
    </row>
    <row r="24" spans="1:9" ht="13.2" customHeight="1" x14ac:dyDescent="0.25">
      <c r="A24" s="131"/>
      <c r="B24" s="131"/>
      <c r="C24" s="131"/>
      <c r="D24" s="131"/>
      <c r="E24" s="131"/>
      <c r="F24" s="131"/>
      <c r="G24" s="131"/>
      <c r="H24" s="131"/>
      <c r="I24" s="131"/>
    </row>
    <row r="25" spans="1:9" ht="13.2" customHeight="1" x14ac:dyDescent="0.25">
      <c r="A25" s="131"/>
      <c r="B25" s="131"/>
      <c r="C25" s="131"/>
      <c r="D25" s="131"/>
      <c r="E25" s="131"/>
      <c r="F25" s="131"/>
      <c r="G25" s="131"/>
      <c r="H25" s="131"/>
      <c r="I25" s="131"/>
    </row>
    <row r="26" spans="1:9" ht="13.2" customHeight="1" x14ac:dyDescent="0.25">
      <c r="A26" s="283"/>
      <c r="B26" s="283"/>
      <c r="C26" s="283"/>
      <c r="D26" s="283"/>
      <c r="E26" s="131"/>
      <c r="F26" s="131"/>
      <c r="G26" s="131"/>
      <c r="H26" s="131"/>
      <c r="I26" s="131"/>
    </row>
    <row r="27" spans="1:9" ht="13.2" customHeight="1" x14ac:dyDescent="0.25">
      <c r="A27" s="284" t="s">
        <v>101</v>
      </c>
      <c r="B27" s="284"/>
      <c r="C27" s="284"/>
      <c r="D27" s="284"/>
      <c r="E27" s="131"/>
      <c r="F27" s="131"/>
      <c r="G27" s="131"/>
      <c r="H27" s="131"/>
      <c r="I27" s="131"/>
    </row>
    <row r="28" spans="1:9" ht="13.2" customHeight="1" x14ac:dyDescent="0.25"/>
    <row r="29" spans="1:9" ht="13.2" customHeight="1" x14ac:dyDescent="0.25"/>
    <row r="30" spans="1:9" ht="13.2" customHeight="1" x14ac:dyDescent="0.25"/>
    <row r="31" spans="1:9" ht="13.2" customHeight="1" x14ac:dyDescent="0.25"/>
    <row r="32" spans="1:9" ht="13.2" customHeight="1" x14ac:dyDescent="0.25"/>
    <row r="33" ht="13.2" customHeight="1" x14ac:dyDescent="0.25"/>
    <row r="34" ht="13.2" customHeight="1" x14ac:dyDescent="0.25"/>
    <row r="35" ht="13.2" customHeight="1" x14ac:dyDescent="0.25"/>
    <row r="36" ht="13.2" customHeight="1" x14ac:dyDescent="0.25"/>
    <row r="37" ht="13.2" customHeight="1" x14ac:dyDescent="0.25"/>
    <row r="38" ht="13.2" customHeight="1" x14ac:dyDescent="0.25"/>
    <row r="39" ht="13.2" customHeight="1" x14ac:dyDescent="0.25"/>
    <row r="40" ht="13.2" customHeight="1" x14ac:dyDescent="0.25"/>
    <row r="41" ht="13.2" customHeight="1" x14ac:dyDescent="0.25"/>
    <row r="42" ht="13.2" customHeight="1" x14ac:dyDescent="0.25"/>
    <row r="43" ht="13.2" customHeight="1" x14ac:dyDescent="0.25"/>
    <row r="44" ht="13.2" customHeight="1" x14ac:dyDescent="0.25"/>
    <row r="45" ht="13.2" customHeight="1" x14ac:dyDescent="0.25"/>
    <row r="46" ht="13.2" customHeight="1" x14ac:dyDescent="0.25"/>
    <row r="47" ht="13.2" customHeight="1" x14ac:dyDescent="0.25"/>
    <row r="48" ht="13.2" customHeight="1" x14ac:dyDescent="0.25"/>
    <row r="49" ht="13.2" customHeight="1" x14ac:dyDescent="0.25"/>
    <row r="50" ht="13.2" customHeight="1" x14ac:dyDescent="0.25"/>
    <row r="51" ht="13.2" customHeight="1" x14ac:dyDescent="0.25"/>
    <row r="52" ht="13.2" customHeight="1" x14ac:dyDescent="0.25"/>
    <row r="53" ht="13.2" customHeight="1" x14ac:dyDescent="0.25"/>
    <row r="54" ht="13.2" customHeight="1" x14ac:dyDescent="0.25"/>
    <row r="55" ht="13.2" customHeight="1" x14ac:dyDescent="0.25"/>
  </sheetData>
  <sheetProtection sheet="1" objects="1" scenarios="1" selectLockedCells="1"/>
  <mergeCells count="15">
    <mergeCell ref="A26:D26"/>
    <mergeCell ref="A27:D27"/>
    <mergeCell ref="A17:I17"/>
    <mergeCell ref="A19:B19"/>
    <mergeCell ref="E20:I20"/>
    <mergeCell ref="E21:I21"/>
    <mergeCell ref="A7:I7"/>
    <mergeCell ref="A1:I1"/>
    <mergeCell ref="A3:I3"/>
    <mergeCell ref="A5:I5"/>
    <mergeCell ref="A23:B23"/>
    <mergeCell ref="A9:I9"/>
    <mergeCell ref="A11:I11"/>
    <mergeCell ref="A13:I13"/>
    <mergeCell ref="A15:I15"/>
  </mergeCells>
  <printOptions horizontalCentered="1"/>
  <pageMargins left="1" right="1" top="1" bottom="1" header="0.5" footer="0.5"/>
  <pageSetup orientation="portrait" r:id="rId1"/>
  <headerFooter>
    <oddFooter>&amp;L&amp;"Arial,Bold"&amp;12 4/15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topLeftCell="D22" zoomScaleNormal="100" workbookViewId="0">
      <selection activeCell="D9" sqref="D9"/>
    </sheetView>
  </sheetViews>
  <sheetFormatPr defaultColWidth="9.109375" defaultRowHeight="13.2" x14ac:dyDescent="0.25"/>
  <cols>
    <col min="1" max="1" width="8.109375" style="212" customWidth="1"/>
    <col min="2" max="2" width="55.44140625" style="215" customWidth="1"/>
    <col min="3" max="3" width="4" style="218" customWidth="1"/>
    <col min="4" max="4" width="18.44140625" style="215" customWidth="1"/>
    <col min="5" max="5" width="18.109375" style="215" bestFit="1" customWidth="1"/>
    <col min="6" max="6" width="20.33203125" style="215" customWidth="1"/>
    <col min="7" max="10" width="16.6640625" style="215" customWidth="1"/>
    <col min="11" max="11" width="21.5546875" style="215" customWidth="1"/>
    <col min="12" max="16384" width="9.109375" style="215"/>
  </cols>
  <sheetData>
    <row r="1" spans="1:12" s="158" customFormat="1" ht="16.8" x14ac:dyDescent="0.25">
      <c r="A1" s="286" t="str">
        <f>Instructions!E6</f>
        <v>TOWN OF FREDONIA-FINAL BUDGET</v>
      </c>
      <c r="B1" s="286"/>
      <c r="C1" s="286"/>
      <c r="D1" s="286"/>
      <c r="E1" s="286"/>
      <c r="F1" s="286"/>
      <c r="G1" s="286"/>
      <c r="H1" s="286"/>
      <c r="I1" s="286"/>
      <c r="J1" s="286"/>
      <c r="K1" s="286"/>
    </row>
    <row r="2" spans="1:12" s="158" customFormat="1" ht="16.5" customHeight="1" x14ac:dyDescent="0.25">
      <c r="A2" s="287" t="s">
        <v>0</v>
      </c>
      <c r="B2" s="287"/>
      <c r="C2" s="287"/>
      <c r="D2" s="287"/>
      <c r="E2" s="287"/>
      <c r="F2" s="287"/>
      <c r="G2" s="287"/>
      <c r="H2" s="287"/>
      <c r="I2" s="287"/>
      <c r="J2" s="287"/>
      <c r="K2" s="287"/>
    </row>
    <row r="3" spans="1:12" s="158" customFormat="1" ht="16.8" x14ac:dyDescent="0.25">
      <c r="A3" s="286" t="str">
        <f>"Fiscal Year " &amp; Instructions!E7</f>
        <v>Fiscal Year 2019</v>
      </c>
      <c r="B3" s="286"/>
      <c r="C3" s="286"/>
      <c r="D3" s="286"/>
      <c r="E3" s="286"/>
      <c r="F3" s="286"/>
      <c r="G3" s="286"/>
      <c r="H3" s="286"/>
      <c r="I3" s="286"/>
      <c r="J3" s="286"/>
      <c r="K3" s="286"/>
    </row>
    <row r="4" spans="1:12" s="158" customFormat="1" x14ac:dyDescent="0.25">
      <c r="A4" s="223"/>
      <c r="B4" s="160"/>
      <c r="C4" s="160"/>
      <c r="D4" s="161"/>
      <c r="E4" s="161"/>
      <c r="F4" s="161"/>
      <c r="G4" s="161"/>
      <c r="H4" s="161"/>
      <c r="I4" s="161"/>
      <c r="J4" s="161"/>
      <c r="K4" s="161"/>
    </row>
    <row r="5" spans="1:12" s="162" customFormat="1" ht="17.25" customHeight="1" x14ac:dyDescent="0.25">
      <c r="A5" s="230"/>
      <c r="B5" s="229"/>
      <c r="C5" s="292" t="s">
        <v>136</v>
      </c>
      <c r="D5" s="294" t="s">
        <v>137</v>
      </c>
      <c r="E5" s="295"/>
      <c r="F5" s="295"/>
      <c r="G5" s="295"/>
      <c r="H5" s="295"/>
      <c r="I5" s="295"/>
      <c r="J5" s="295"/>
      <c r="K5" s="296"/>
    </row>
    <row r="6" spans="1:12" s="162" customFormat="1" ht="45" customHeight="1" x14ac:dyDescent="0.25">
      <c r="A6" s="163" t="s">
        <v>138</v>
      </c>
      <c r="B6" s="164"/>
      <c r="C6" s="293"/>
      <c r="D6" s="242" t="s">
        <v>22</v>
      </c>
      <c r="E6" s="242" t="s">
        <v>139</v>
      </c>
      <c r="F6" s="242" t="s">
        <v>140</v>
      </c>
      <c r="G6" s="242" t="s">
        <v>141</v>
      </c>
      <c r="H6" s="242" t="s">
        <v>142</v>
      </c>
      <c r="I6" s="242" t="s">
        <v>24</v>
      </c>
      <c r="J6" s="242" t="s">
        <v>160</v>
      </c>
      <c r="K6" s="242" t="s">
        <v>143</v>
      </c>
    </row>
    <row r="7" spans="1:12" s="169" customFormat="1" ht="27.9" customHeight="1" x14ac:dyDescent="0.25">
      <c r="A7" s="165">
        <f>Instructions!E7-1</f>
        <v>2018</v>
      </c>
      <c r="B7" s="166" t="s">
        <v>164</v>
      </c>
      <c r="C7" s="167" t="s">
        <v>144</v>
      </c>
      <c r="D7" s="168">
        <f>'SCHEDULE E'!D27 + 'SCHEDULE E'!F27</f>
        <v>1313573</v>
      </c>
      <c r="E7" s="168">
        <f>'SCHEDULE E'!D36 + 'SCHEDULE E'!F36</f>
        <v>14397329</v>
      </c>
      <c r="F7" s="238">
        <f>'SCHEDULE E'!D41 + 'SCHEDULE E'!F41</f>
        <v>0</v>
      </c>
      <c r="G7" s="168">
        <f>'SCHEDULE E'!D46 + 'SCHEDULE E'!F46</f>
        <v>0</v>
      </c>
      <c r="H7" s="168">
        <v>0</v>
      </c>
      <c r="I7" s="168">
        <f>'SCHEDULE E'!D52 + 'SCHEDULE E'!F52</f>
        <v>1713920</v>
      </c>
      <c r="J7" s="168">
        <f>'SCHEDULE E'!D57 + 'SCHEDULE E'!F57</f>
        <v>0</v>
      </c>
      <c r="K7" s="168">
        <f>SUM(D7:J7)</f>
        <v>17424822</v>
      </c>
    </row>
    <row r="8" spans="1:12" s="175" customFormat="1" ht="27.9" customHeight="1" x14ac:dyDescent="0.25">
      <c r="A8" s="170">
        <f>Instructions!E7-1</f>
        <v>2018</v>
      </c>
      <c r="B8" s="171" t="s">
        <v>145</v>
      </c>
      <c r="C8" s="172" t="s">
        <v>144</v>
      </c>
      <c r="D8" s="173">
        <f>'SCHEDULE E'!H27</f>
        <v>733739</v>
      </c>
      <c r="E8" s="173">
        <f>'SCHEDULE E'!H36</f>
        <v>41731</v>
      </c>
      <c r="F8" s="174">
        <f>'SCHEDULE E'!H41</f>
        <v>0</v>
      </c>
      <c r="G8" s="173">
        <f>'SCHEDULE E'!H46</f>
        <v>0</v>
      </c>
      <c r="H8" s="173">
        <v>0</v>
      </c>
      <c r="I8" s="173">
        <f>'SCHEDULE E'!H52</f>
        <v>1103860</v>
      </c>
      <c r="J8" s="220">
        <f>'SCHEDULE E'!H57</f>
        <v>0</v>
      </c>
      <c r="K8" s="168">
        <f t="shared" ref="K8:K23" si="0">SUM(D8:J8)</f>
        <v>1879330</v>
      </c>
    </row>
    <row r="9" spans="1:12" s="175" customFormat="1" ht="27.9" customHeight="1" x14ac:dyDescent="0.25">
      <c r="A9" s="170">
        <f>Instructions!E7</f>
        <v>2019</v>
      </c>
      <c r="B9" s="176" t="s">
        <v>146</v>
      </c>
      <c r="C9" s="242"/>
      <c r="D9" s="234">
        <v>31101</v>
      </c>
      <c r="E9" s="234">
        <v>156551</v>
      </c>
      <c r="F9" s="234"/>
      <c r="G9" s="234"/>
      <c r="H9" s="234"/>
      <c r="I9" s="234">
        <v>0</v>
      </c>
      <c r="J9" s="235"/>
      <c r="K9" s="168">
        <f t="shared" si="0"/>
        <v>187652</v>
      </c>
    </row>
    <row r="10" spans="1:12" s="175" customFormat="1" ht="27.9" customHeight="1" x14ac:dyDescent="0.25">
      <c r="A10" s="170">
        <f>Instructions!E7</f>
        <v>2019</v>
      </c>
      <c r="B10" s="228" t="s">
        <v>161</v>
      </c>
      <c r="C10" s="177" t="s">
        <v>147</v>
      </c>
      <c r="D10" s="178">
        <f>'SCHEDULE B'!K10</f>
        <v>0</v>
      </c>
      <c r="E10" s="179"/>
      <c r="F10" s="179"/>
      <c r="G10" s="179"/>
      <c r="H10" s="242"/>
      <c r="I10" s="227"/>
      <c r="J10" s="236"/>
      <c r="K10" s="168">
        <f t="shared" si="0"/>
        <v>0</v>
      </c>
    </row>
    <row r="11" spans="1:12" s="175" customFormat="1" ht="27.9" customHeight="1" x14ac:dyDescent="0.25">
      <c r="A11" s="170">
        <f>Instructions!E7</f>
        <v>2019</v>
      </c>
      <c r="B11" s="176" t="s">
        <v>162</v>
      </c>
      <c r="C11" s="180" t="s">
        <v>147</v>
      </c>
      <c r="D11" s="222"/>
      <c r="E11" s="226"/>
      <c r="F11" s="226"/>
      <c r="G11" s="226"/>
      <c r="H11" s="242"/>
      <c r="I11" s="226"/>
      <c r="J11" s="227"/>
      <c r="K11" s="168">
        <f t="shared" si="0"/>
        <v>0</v>
      </c>
    </row>
    <row r="12" spans="1:12" s="175" customFormat="1" ht="27.9" customHeight="1" x14ac:dyDescent="0.25">
      <c r="A12" s="170">
        <f>Instructions!E7</f>
        <v>2019</v>
      </c>
      <c r="B12" s="183" t="s">
        <v>148</v>
      </c>
      <c r="C12" s="180" t="s">
        <v>149</v>
      </c>
      <c r="D12" s="181">
        <f>'SCHEDULE C'!I58</f>
        <v>1394155</v>
      </c>
      <c r="E12" s="181">
        <f>'SCHEDULE C'!I73</f>
        <v>17120753</v>
      </c>
      <c r="F12" s="181">
        <v>0</v>
      </c>
      <c r="G12" s="181">
        <f>'SCHEDULE C'!I86</f>
        <v>0</v>
      </c>
      <c r="H12" s="181">
        <v>0</v>
      </c>
      <c r="I12" s="181">
        <f>'SCHEDULE C'!I99</f>
        <v>1792162</v>
      </c>
      <c r="J12" s="178">
        <v>0</v>
      </c>
      <c r="K12" s="168">
        <f t="shared" si="0"/>
        <v>20307070</v>
      </c>
      <c r="L12" s="182"/>
    </row>
    <row r="13" spans="1:12" s="175" customFormat="1" ht="27.9" customHeight="1" x14ac:dyDescent="0.25">
      <c r="A13" s="170">
        <f>Instructions!E7</f>
        <v>2019</v>
      </c>
      <c r="B13" s="183" t="s">
        <v>150</v>
      </c>
      <c r="C13" s="184" t="s">
        <v>151</v>
      </c>
      <c r="D13" s="181">
        <f>'SCHEDULE D'!C14</f>
        <v>0</v>
      </c>
      <c r="E13" s="181">
        <f>'SCHEDULE D'!C21</f>
        <v>0</v>
      </c>
      <c r="F13" s="181">
        <f>'SCHEDULE D'!C35</f>
        <v>0</v>
      </c>
      <c r="G13" s="181">
        <v>0</v>
      </c>
      <c r="H13" s="181">
        <v>0</v>
      </c>
      <c r="I13" s="181">
        <v>0</v>
      </c>
      <c r="J13" s="178">
        <v>0</v>
      </c>
      <c r="K13" s="168">
        <f t="shared" si="0"/>
        <v>0</v>
      </c>
    </row>
    <row r="14" spans="1:12" s="175" customFormat="1" ht="27.9" customHeight="1" x14ac:dyDescent="0.25">
      <c r="A14" s="170">
        <f>Instructions!E7</f>
        <v>2019</v>
      </c>
      <c r="B14" s="185" t="s">
        <v>152</v>
      </c>
      <c r="C14" s="184" t="s">
        <v>151</v>
      </c>
      <c r="D14" s="186">
        <f>'SCHEDULE D'!E14</f>
        <v>0</v>
      </c>
      <c r="E14" s="186">
        <f>'SCHEDULE D'!E21</f>
        <v>0</v>
      </c>
      <c r="F14" s="186">
        <f>'SCHEDULE D'!E35</f>
        <v>0</v>
      </c>
      <c r="G14" s="186">
        <v>0</v>
      </c>
      <c r="H14" s="186">
        <v>0</v>
      </c>
      <c r="I14" s="186">
        <v>0</v>
      </c>
      <c r="J14" s="219">
        <v>0</v>
      </c>
      <c r="K14" s="168">
        <f t="shared" si="0"/>
        <v>0</v>
      </c>
    </row>
    <row r="15" spans="1:12" s="175" customFormat="1" ht="27.9" customHeight="1" x14ac:dyDescent="0.25">
      <c r="A15" s="170">
        <f>Instructions!E7</f>
        <v>2019</v>
      </c>
      <c r="B15" s="171" t="s">
        <v>153</v>
      </c>
      <c r="C15" s="184" t="s">
        <v>151</v>
      </c>
      <c r="D15" s="181">
        <f>'SCHEDULE D'!G14</f>
        <v>0</v>
      </c>
      <c r="E15" s="181">
        <f>'SCHEDULE D'!G21</f>
        <v>0</v>
      </c>
      <c r="F15" s="181">
        <f>'SCHEDULE D'!G35</f>
        <v>0</v>
      </c>
      <c r="G15" s="181">
        <v>0</v>
      </c>
      <c r="H15" s="181">
        <v>0</v>
      </c>
      <c r="I15" s="181">
        <v>0</v>
      </c>
      <c r="J15" s="178">
        <v>0</v>
      </c>
      <c r="K15" s="168">
        <f t="shared" si="0"/>
        <v>0</v>
      </c>
    </row>
    <row r="16" spans="1:12" s="175" customFormat="1" ht="27" customHeight="1" x14ac:dyDescent="0.25">
      <c r="A16" s="170">
        <f>Instructions!E7</f>
        <v>2019</v>
      </c>
      <c r="B16" s="171" t="s">
        <v>154</v>
      </c>
      <c r="C16" s="172" t="s">
        <v>151</v>
      </c>
      <c r="D16" s="186">
        <f>'SCHEDULE D'!I14</f>
        <v>0</v>
      </c>
      <c r="E16" s="186">
        <f>'SCHEDULE D'!I21</f>
        <v>0</v>
      </c>
      <c r="F16" s="186">
        <f>'SCHEDULE D'!I35</f>
        <v>0</v>
      </c>
      <c r="G16" s="186">
        <v>0</v>
      </c>
      <c r="H16" s="186">
        <v>0</v>
      </c>
      <c r="I16" s="186">
        <f>+'SCHEDULE D'!I28</f>
        <v>0</v>
      </c>
      <c r="J16" s="219">
        <v>0</v>
      </c>
      <c r="K16" s="168">
        <f t="shared" si="0"/>
        <v>0</v>
      </c>
    </row>
    <row r="17" spans="1:11" s="175" customFormat="1" ht="27" customHeight="1" x14ac:dyDescent="0.25">
      <c r="A17" s="250">
        <f>Instructions!E7</f>
        <v>2019</v>
      </c>
      <c r="B17" s="246" t="s">
        <v>166</v>
      </c>
      <c r="C17" s="244"/>
      <c r="D17" s="244"/>
      <c r="E17" s="244"/>
      <c r="F17" s="244"/>
      <c r="G17" s="244"/>
      <c r="H17" s="244"/>
      <c r="I17" s="244"/>
      <c r="J17" s="244"/>
      <c r="K17" s="244"/>
    </row>
    <row r="18" spans="1:11" s="175" customFormat="1" ht="27.9" customHeight="1" x14ac:dyDescent="0.25">
      <c r="A18" s="245" t="s">
        <v>155</v>
      </c>
      <c r="B18" s="243" t="s">
        <v>165</v>
      </c>
      <c r="C18" s="244"/>
      <c r="D18" s="237"/>
      <c r="E18" s="237"/>
      <c r="F18" s="237"/>
      <c r="G18" s="237"/>
      <c r="H18" s="237"/>
      <c r="I18" s="237"/>
      <c r="J18" s="237"/>
      <c r="K18" s="168">
        <f t="shared" si="0"/>
        <v>0</v>
      </c>
    </row>
    <row r="19" spans="1:11" s="175" customFormat="1" ht="27.9" customHeight="1" x14ac:dyDescent="0.25">
      <c r="A19" s="285"/>
      <c r="B19" s="247"/>
      <c r="C19" s="242"/>
      <c r="D19" s="237"/>
      <c r="E19" s="237"/>
      <c r="F19" s="237"/>
      <c r="G19" s="237"/>
      <c r="H19" s="237"/>
      <c r="I19" s="237"/>
      <c r="J19" s="237"/>
      <c r="K19" s="168">
        <f t="shared" si="0"/>
        <v>0</v>
      </c>
    </row>
    <row r="20" spans="1:11" s="175" customFormat="1" ht="27.9" customHeight="1" x14ac:dyDescent="0.25">
      <c r="A20" s="285"/>
      <c r="B20" s="248"/>
      <c r="C20" s="242"/>
      <c r="D20" s="237"/>
      <c r="E20" s="237"/>
      <c r="F20" s="237"/>
      <c r="G20" s="237"/>
      <c r="H20" s="237"/>
      <c r="I20" s="237"/>
      <c r="J20" s="237"/>
      <c r="K20" s="168">
        <f t="shared" si="0"/>
        <v>0</v>
      </c>
    </row>
    <row r="21" spans="1:11" s="175" customFormat="1" ht="27.9" customHeight="1" x14ac:dyDescent="0.25">
      <c r="A21" s="285"/>
      <c r="B21" s="249"/>
      <c r="C21" s="242"/>
      <c r="D21" s="237"/>
      <c r="E21" s="237"/>
      <c r="F21" s="237"/>
      <c r="G21" s="237"/>
      <c r="H21" s="237"/>
      <c r="I21" s="237"/>
      <c r="J21" s="237"/>
      <c r="K21" s="168">
        <f t="shared" si="0"/>
        <v>0</v>
      </c>
    </row>
    <row r="22" spans="1:11" s="175" customFormat="1" ht="27.9" customHeight="1" x14ac:dyDescent="0.25">
      <c r="A22" s="163">
        <f>Instructions!E7</f>
        <v>2019</v>
      </c>
      <c r="B22" s="251" t="s">
        <v>156</v>
      </c>
      <c r="C22" s="242"/>
      <c r="D22" s="187">
        <f t="shared" ref="D22:J22" si="1">SUM(D9:D13)-D14+D15-D16-D18-D19-D20-D21</f>
        <v>1425256</v>
      </c>
      <c r="E22" s="187">
        <f t="shared" si="1"/>
        <v>17277304</v>
      </c>
      <c r="F22" s="187">
        <f t="shared" si="1"/>
        <v>0</v>
      </c>
      <c r="G22" s="187">
        <f t="shared" si="1"/>
        <v>0</v>
      </c>
      <c r="H22" s="187">
        <f>SUM(H9+H12+H13)-H14+H15-H16-H18-H19-H20-H21</f>
        <v>0</v>
      </c>
      <c r="I22" s="187">
        <f t="shared" si="1"/>
        <v>1792162</v>
      </c>
      <c r="J22" s="187">
        <f t="shared" si="1"/>
        <v>0</v>
      </c>
      <c r="K22" s="168">
        <f>SUM(D22:J22)</f>
        <v>20494722</v>
      </c>
    </row>
    <row r="23" spans="1:11" s="175" customFormat="1" ht="27.9" customHeight="1" x14ac:dyDescent="0.25">
      <c r="A23" s="253">
        <f>Instructions!E7</f>
        <v>2019</v>
      </c>
      <c r="B23" s="252" t="s">
        <v>157</v>
      </c>
      <c r="C23" s="221" t="s">
        <v>144</v>
      </c>
      <c r="D23" s="187">
        <f>'SCHEDULE E'!J27</f>
        <v>1425456</v>
      </c>
      <c r="E23" s="187">
        <f>'SCHEDULE E'!J36</f>
        <v>17277304</v>
      </c>
      <c r="F23" s="187">
        <f>'SCHEDULE E'!J41</f>
        <v>0</v>
      </c>
      <c r="G23" s="187">
        <f>'SCHEDULE E'!J46</f>
        <v>0</v>
      </c>
      <c r="H23" s="187">
        <v>0</v>
      </c>
      <c r="I23" s="187">
        <f>'SCHEDULE E'!J52</f>
        <v>1792162</v>
      </c>
      <c r="J23" s="187">
        <f>'SCHEDULE E'!J57</f>
        <v>0</v>
      </c>
      <c r="K23" s="168">
        <f t="shared" si="0"/>
        <v>20494922</v>
      </c>
    </row>
    <row r="24" spans="1:11" s="158" customFormat="1" ht="13.8" x14ac:dyDescent="0.25">
      <c r="A24" s="159"/>
      <c r="B24" s="231"/>
      <c r="C24" s="189"/>
      <c r="D24" s="190"/>
      <c r="E24" s="191"/>
      <c r="F24" s="191"/>
      <c r="G24" s="188"/>
      <c r="H24" s="188"/>
      <c r="I24" s="188"/>
      <c r="J24" s="188"/>
      <c r="K24" s="188"/>
    </row>
    <row r="25" spans="1:11" s="158" customFormat="1" ht="14.4" thickBot="1" x14ac:dyDescent="0.3">
      <c r="A25" s="159"/>
      <c r="B25" s="188"/>
      <c r="C25" s="189"/>
      <c r="D25" s="192" t="s">
        <v>13</v>
      </c>
      <c r="E25" s="193"/>
      <c r="F25" s="193"/>
      <c r="G25" s="188"/>
      <c r="H25" s="188"/>
      <c r="I25" s="194">
        <f>Instructions!E7-1</f>
        <v>2018</v>
      </c>
      <c r="J25" s="194">
        <f>Instructions!E7</f>
        <v>2019</v>
      </c>
    </row>
    <row r="26" spans="1:11" s="158" customFormat="1" ht="14.4" thickTop="1" x14ac:dyDescent="0.25">
      <c r="A26" s="159"/>
      <c r="B26" s="195"/>
      <c r="C26" s="196"/>
      <c r="D26" s="197" t="s">
        <v>14</v>
      </c>
      <c r="E26" s="198"/>
      <c r="F26" s="198"/>
      <c r="G26" s="188"/>
      <c r="H26" s="188"/>
      <c r="I26" s="199">
        <f>K7</f>
        <v>17424822</v>
      </c>
      <c r="J26" s="200">
        <f>K23</f>
        <v>20494922</v>
      </c>
    </row>
    <row r="27" spans="1:11" s="158" customFormat="1" ht="13.8" x14ac:dyDescent="0.25">
      <c r="A27" s="159"/>
      <c r="B27" s="188"/>
      <c r="C27" s="189"/>
      <c r="D27" s="198" t="s">
        <v>15</v>
      </c>
      <c r="E27" s="198"/>
      <c r="F27" s="198"/>
      <c r="G27" s="188"/>
      <c r="H27" s="188"/>
      <c r="I27" s="201"/>
      <c r="J27" s="202"/>
    </row>
    <row r="28" spans="1:11" s="158" customFormat="1" ht="13.8" x14ac:dyDescent="0.25">
      <c r="A28" s="159"/>
      <c r="B28" s="195"/>
      <c r="C28" s="196"/>
      <c r="D28" s="197" t="s">
        <v>16</v>
      </c>
      <c r="E28" s="198"/>
      <c r="F28" s="198"/>
      <c r="G28" s="188"/>
      <c r="H28" s="188"/>
      <c r="I28" s="203">
        <f>I26+I27</f>
        <v>17424822</v>
      </c>
      <c r="J28" s="204">
        <f>J26+J27</f>
        <v>20494922</v>
      </c>
    </row>
    <row r="29" spans="1:11" s="158" customFormat="1" ht="13.8" x14ac:dyDescent="0.25">
      <c r="A29" s="159"/>
      <c r="B29" s="188"/>
      <c r="C29" s="189"/>
      <c r="D29" s="198" t="s">
        <v>17</v>
      </c>
      <c r="E29" s="198"/>
      <c r="F29" s="198"/>
      <c r="G29" s="188"/>
      <c r="H29" s="188"/>
      <c r="I29" s="205"/>
      <c r="J29" s="206"/>
    </row>
    <row r="30" spans="1:11" s="158" customFormat="1" ht="14.4" thickBot="1" x14ac:dyDescent="0.3">
      <c r="A30" s="159"/>
      <c r="B30" s="188"/>
      <c r="C30" s="189"/>
      <c r="D30" s="198" t="s">
        <v>18</v>
      </c>
      <c r="E30" s="198"/>
      <c r="F30" s="198"/>
      <c r="G30" s="188"/>
      <c r="H30" s="188"/>
      <c r="I30" s="207">
        <f>I28-I29</f>
        <v>17424822</v>
      </c>
      <c r="J30" s="208">
        <f>J28-J29</f>
        <v>20494922</v>
      </c>
    </row>
    <row r="31" spans="1:11" s="158" customFormat="1" ht="15" thickTop="1" thickBot="1" x14ac:dyDescent="0.3">
      <c r="A31" s="159"/>
      <c r="B31" s="188"/>
      <c r="C31" s="189"/>
      <c r="D31" s="198" t="s">
        <v>158</v>
      </c>
      <c r="E31" s="198"/>
      <c r="F31" s="198"/>
      <c r="G31" s="188"/>
      <c r="H31" s="188"/>
      <c r="I31" s="209">
        <v>1530379</v>
      </c>
      <c r="J31" s="210">
        <v>1554052</v>
      </c>
    </row>
    <row r="32" spans="1:11" s="158" customFormat="1" ht="14.4" thickTop="1" x14ac:dyDescent="0.25">
      <c r="A32" s="159"/>
      <c r="B32" s="188"/>
      <c r="C32" s="189"/>
      <c r="D32" s="198"/>
      <c r="E32" s="198"/>
      <c r="F32" s="198"/>
      <c r="G32" s="188"/>
      <c r="H32" s="188"/>
      <c r="I32" s="239"/>
      <c r="J32" s="239"/>
      <c r="K32" s="239"/>
    </row>
    <row r="33" spans="1:11" s="158" customFormat="1" ht="14.4" thickBot="1" x14ac:dyDescent="0.3">
      <c r="A33" s="159"/>
      <c r="B33" s="188"/>
      <c r="C33" s="189"/>
      <c r="D33" s="198"/>
      <c r="E33" s="198"/>
      <c r="F33" s="198"/>
      <c r="G33" s="188"/>
      <c r="H33" s="188"/>
      <c r="I33" s="188"/>
      <c r="J33" s="188"/>
      <c r="K33" s="188"/>
    </row>
    <row r="34" spans="1:11" s="158" customFormat="1" ht="14.4" thickBot="1" x14ac:dyDescent="0.3">
      <c r="A34" s="241"/>
      <c r="B34" s="298" t="s">
        <v>180</v>
      </c>
      <c r="C34" s="298"/>
      <c r="D34" s="298"/>
      <c r="E34" s="298"/>
      <c r="F34" s="298"/>
      <c r="G34" s="298"/>
      <c r="H34" s="298"/>
      <c r="I34" s="298"/>
      <c r="J34" s="298"/>
      <c r="K34" s="298"/>
    </row>
    <row r="35" spans="1:11" s="158" customFormat="1" x14ac:dyDescent="0.25">
      <c r="A35" s="240"/>
      <c r="B35" s="225"/>
      <c r="C35" s="225"/>
      <c r="D35" s="225"/>
      <c r="E35" s="225"/>
      <c r="F35" s="225"/>
      <c r="G35" s="225"/>
      <c r="H35" s="225"/>
      <c r="I35" s="225"/>
      <c r="J35" s="225"/>
      <c r="K35" s="225"/>
    </row>
    <row r="36" spans="1:11" s="158" customFormat="1" ht="13.8" x14ac:dyDescent="0.25">
      <c r="A36" s="223" t="s">
        <v>19</v>
      </c>
      <c r="B36" s="297" t="s">
        <v>159</v>
      </c>
      <c r="C36" s="297"/>
      <c r="D36" s="297"/>
      <c r="E36" s="297"/>
      <c r="F36" s="297"/>
      <c r="G36" s="297"/>
      <c r="H36" s="297"/>
      <c r="I36" s="297"/>
      <c r="J36" s="297"/>
      <c r="K36" s="297"/>
    </row>
    <row r="37" spans="1:11" s="158" customFormat="1" ht="13.8" x14ac:dyDescent="0.25">
      <c r="A37" s="223" t="s">
        <v>20</v>
      </c>
      <c r="B37" s="288" t="s">
        <v>21</v>
      </c>
      <c r="C37" s="288"/>
      <c r="D37" s="288"/>
      <c r="E37" s="288"/>
      <c r="F37" s="288"/>
      <c r="G37" s="288"/>
      <c r="H37" s="288"/>
      <c r="I37" s="288"/>
      <c r="J37" s="288"/>
      <c r="K37" s="288"/>
    </row>
    <row r="38" spans="1:11" s="158" customFormat="1" ht="30" customHeight="1" x14ac:dyDescent="0.25">
      <c r="A38" s="224" t="s">
        <v>52</v>
      </c>
      <c r="B38" s="289" t="s">
        <v>163</v>
      </c>
      <c r="C38" s="289"/>
      <c r="D38" s="289"/>
      <c r="E38" s="289"/>
      <c r="F38" s="289"/>
      <c r="G38" s="289"/>
      <c r="H38" s="289"/>
      <c r="I38" s="289"/>
      <c r="J38" s="289"/>
      <c r="K38" s="289"/>
    </row>
    <row r="39" spans="1:11" s="158" customFormat="1" ht="29.25" customHeight="1" x14ac:dyDescent="0.25">
      <c r="A39" s="211"/>
      <c r="B39" s="290"/>
      <c r="C39" s="290"/>
      <c r="D39" s="291"/>
      <c r="E39" s="291"/>
      <c r="F39" s="291"/>
      <c r="G39" s="291"/>
      <c r="H39" s="291"/>
      <c r="I39" s="291"/>
      <c r="J39" s="291"/>
      <c r="K39" s="291"/>
    </row>
    <row r="40" spans="1:11" ht="13.8" x14ac:dyDescent="0.25">
      <c r="B40" s="213"/>
      <c r="C40" s="214"/>
      <c r="D40" s="213"/>
      <c r="E40" s="213"/>
      <c r="F40" s="213"/>
      <c r="G40" s="213"/>
      <c r="H40" s="213"/>
      <c r="I40" s="213"/>
      <c r="J40" s="213"/>
      <c r="K40" s="213"/>
    </row>
    <row r="41" spans="1:11" x14ac:dyDescent="0.25">
      <c r="B41" s="216"/>
      <c r="C41" s="217"/>
      <c r="D41" s="216"/>
      <c r="E41" s="216"/>
      <c r="F41" s="216"/>
      <c r="G41" s="216"/>
      <c r="H41" s="216"/>
      <c r="I41" s="216"/>
      <c r="J41" s="216"/>
      <c r="K41" s="216"/>
    </row>
  </sheetData>
  <sheetProtection formatColumns="0" formatRows="0" insertRows="0" deleteRows="0" selectLockedCells="1"/>
  <mergeCells count="11">
    <mergeCell ref="B38:K38"/>
    <mergeCell ref="B39:K39"/>
    <mergeCell ref="C5:C6"/>
    <mergeCell ref="D5:K5"/>
    <mergeCell ref="B36:K36"/>
    <mergeCell ref="B34:K34"/>
    <mergeCell ref="A19:A21"/>
    <mergeCell ref="A1:K1"/>
    <mergeCell ref="A2:K2"/>
    <mergeCell ref="A3:K3"/>
    <mergeCell ref="B37:K37"/>
  </mergeCells>
  <pageMargins left="0.7" right="0.7" top="0.75" bottom="0.75" header="0.3" footer="0.3"/>
  <pageSetup scale="58" orientation="landscape" r:id="rId1"/>
  <headerFooter>
    <oddFooter>&amp;L&amp;"Arial,Bold"&amp;11 4/15&amp;C&amp;"Arial,Bold"SCHEDULE A</oddFooter>
  </headerFooter>
  <ignoredErrors>
    <ignoredError sqref="H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7"/>
  <sheetViews>
    <sheetView showGridLines="0" showZeros="0" showOutlineSymbols="0" zoomScaleNormal="100" workbookViewId="0">
      <selection activeCell="K10" sqref="K10"/>
    </sheetView>
  </sheetViews>
  <sheetFormatPr defaultColWidth="8.6640625" defaultRowHeight="11.4" x14ac:dyDescent="0.2"/>
  <cols>
    <col min="1" max="4" width="2.6640625" style="2" customWidth="1"/>
    <col min="5" max="5" width="20.5546875" style="2" customWidth="1"/>
    <col min="6" max="6" width="15" style="2" customWidth="1"/>
    <col min="7" max="8" width="2.6640625" style="2" customWidth="1"/>
    <col min="9" max="9" width="17.88671875" style="2" customWidth="1"/>
    <col min="10" max="10" width="2.6640625" style="2" customWidth="1"/>
    <col min="11" max="11" width="17.88671875" style="2" customWidth="1"/>
    <col min="12" max="16384" width="8.6640625" style="2"/>
  </cols>
  <sheetData>
    <row r="1" spans="1:11" ht="15" customHeight="1" x14ac:dyDescent="0.3">
      <c r="A1" s="302" t="str">
        <f>City_Town_of</f>
        <v>TOWN OF FREDONIA-FINAL BUDGET</v>
      </c>
      <c r="B1" s="302"/>
      <c r="C1" s="302"/>
      <c r="D1" s="302"/>
      <c r="E1" s="302"/>
      <c r="F1" s="302"/>
      <c r="G1" s="302"/>
      <c r="H1" s="302"/>
      <c r="I1" s="302"/>
      <c r="J1" s="302"/>
      <c r="K1" s="302"/>
    </row>
    <row r="2" spans="1:11" ht="15" customHeight="1" x14ac:dyDescent="0.3">
      <c r="A2" s="302" t="s">
        <v>119</v>
      </c>
      <c r="B2" s="302"/>
      <c r="C2" s="302"/>
      <c r="D2" s="302"/>
      <c r="E2" s="302"/>
      <c r="F2" s="302"/>
      <c r="G2" s="302"/>
      <c r="H2" s="302"/>
      <c r="I2" s="302"/>
      <c r="J2" s="302"/>
      <c r="K2" s="302"/>
    </row>
    <row r="3" spans="1:11" ht="15" customHeight="1" x14ac:dyDescent="0.3">
      <c r="A3" s="303" t="str">
        <f>"Fiscal Year " &amp; Instructions!E7</f>
        <v>Fiscal Year 2019</v>
      </c>
      <c r="B3" s="303"/>
      <c r="C3" s="303"/>
      <c r="D3" s="303"/>
      <c r="E3" s="303"/>
      <c r="F3" s="303"/>
      <c r="G3" s="303"/>
      <c r="H3" s="303"/>
      <c r="I3" s="303"/>
      <c r="J3" s="303"/>
      <c r="K3" s="303"/>
    </row>
    <row r="4" spans="1:11" s="75" customFormat="1" ht="13.5" customHeight="1" thickBot="1" x14ac:dyDescent="0.3">
      <c r="A4" s="34"/>
      <c r="B4" s="34"/>
      <c r="C4" s="34"/>
      <c r="D4" s="34"/>
      <c r="E4" s="34"/>
      <c r="F4" s="34"/>
      <c r="G4" s="34"/>
      <c r="H4" s="31"/>
      <c r="I4" s="63">
        <f>Instructions!E7-1</f>
        <v>2018</v>
      </c>
      <c r="J4" s="56"/>
      <c r="K4" s="63">
        <f>Instructions!E7</f>
        <v>2019</v>
      </c>
    </row>
    <row r="5" spans="1:11" s="75" customFormat="1" ht="30" customHeight="1" thickBot="1" x14ac:dyDescent="0.3">
      <c r="A5" s="57" t="s">
        <v>2</v>
      </c>
      <c r="B5" s="301" t="s">
        <v>107</v>
      </c>
      <c r="C5" s="301"/>
      <c r="D5" s="301"/>
      <c r="E5" s="301"/>
      <c r="F5" s="301"/>
      <c r="G5" s="301"/>
      <c r="H5" s="9" t="s">
        <v>68</v>
      </c>
      <c r="I5" s="76"/>
      <c r="J5" s="9" t="s">
        <v>68</v>
      </c>
      <c r="K5" s="76"/>
    </row>
    <row r="6" spans="1:11" s="75" customFormat="1" ht="13.2" customHeight="1" thickTop="1" x14ac:dyDescent="0.25">
      <c r="A6" s="59"/>
      <c r="B6" s="58"/>
      <c r="C6" s="58"/>
      <c r="D6" s="58"/>
      <c r="E6" s="58"/>
      <c r="F6" s="58"/>
      <c r="G6" s="58"/>
      <c r="H6" s="9"/>
      <c r="I6" s="69"/>
      <c r="J6" s="9"/>
      <c r="K6" s="45"/>
    </row>
    <row r="7" spans="1:11" s="75" customFormat="1" ht="56.25" customHeight="1" thickBot="1" x14ac:dyDescent="0.3">
      <c r="A7" s="57" t="s">
        <v>3</v>
      </c>
      <c r="B7" s="301" t="s">
        <v>108</v>
      </c>
      <c r="C7" s="301"/>
      <c r="D7" s="301"/>
      <c r="E7" s="301"/>
      <c r="F7" s="301"/>
      <c r="G7" s="301"/>
      <c r="H7" s="9" t="s">
        <v>68</v>
      </c>
      <c r="I7" s="76"/>
      <c r="J7" s="6"/>
      <c r="K7" s="70"/>
    </row>
    <row r="8" spans="1:11" s="75" customFormat="1" ht="13.2" customHeight="1" thickTop="1" x14ac:dyDescent="0.25">
      <c r="A8" s="59"/>
      <c r="B8" s="58"/>
      <c r="C8" s="58"/>
      <c r="D8" s="58"/>
      <c r="E8" s="58"/>
      <c r="F8" s="58"/>
      <c r="G8" s="58"/>
      <c r="H8" s="9"/>
      <c r="I8" s="45"/>
      <c r="J8" s="6"/>
      <c r="K8" s="70"/>
    </row>
    <row r="9" spans="1:11" s="75" customFormat="1" ht="13.2" customHeight="1" x14ac:dyDescent="0.25">
      <c r="A9" s="59" t="s">
        <v>4</v>
      </c>
      <c r="B9" s="60" t="s">
        <v>27</v>
      </c>
      <c r="C9" s="60"/>
      <c r="D9" s="60"/>
      <c r="E9" s="60"/>
      <c r="F9" s="60"/>
      <c r="G9" s="60"/>
      <c r="H9" s="81"/>
      <c r="I9" s="35"/>
      <c r="J9" s="6"/>
      <c r="K9" s="35"/>
    </row>
    <row r="10" spans="1:11" s="75" customFormat="1" ht="13.2" customHeight="1" x14ac:dyDescent="0.25">
      <c r="A10" s="59"/>
      <c r="B10" s="60" t="s">
        <v>59</v>
      </c>
      <c r="C10" s="60" t="s">
        <v>60</v>
      </c>
      <c r="D10" s="60"/>
      <c r="E10" s="60"/>
      <c r="F10" s="60"/>
      <c r="G10" s="60"/>
      <c r="H10" s="9" t="s">
        <v>68</v>
      </c>
      <c r="I10" s="77"/>
      <c r="J10" s="6" t="s">
        <v>68</v>
      </c>
      <c r="K10" s="77"/>
    </row>
    <row r="11" spans="1:11" s="75" customFormat="1" ht="13.2" customHeight="1" x14ac:dyDescent="0.25">
      <c r="A11" s="59"/>
      <c r="B11" s="60" t="s">
        <v>61</v>
      </c>
      <c r="C11" s="60" t="s">
        <v>62</v>
      </c>
      <c r="D11" s="60"/>
      <c r="E11" s="60"/>
      <c r="F11" s="60"/>
      <c r="G11" s="60"/>
      <c r="H11" s="9"/>
      <c r="I11" s="79"/>
      <c r="J11" s="9"/>
      <c r="K11" s="79"/>
    </row>
    <row r="12" spans="1:11" s="75" customFormat="1" ht="13.2" customHeight="1" thickBot="1" x14ac:dyDescent="0.3">
      <c r="A12" s="60"/>
      <c r="B12" s="60" t="s">
        <v>54</v>
      </c>
      <c r="C12" s="60" t="s">
        <v>53</v>
      </c>
      <c r="D12" s="60"/>
      <c r="E12" s="60"/>
      <c r="F12" s="60"/>
      <c r="G12" s="60"/>
      <c r="H12" s="9" t="s">
        <v>68</v>
      </c>
      <c r="I12" s="78">
        <f>I10+I11</f>
        <v>0</v>
      </c>
      <c r="J12" s="9" t="s">
        <v>68</v>
      </c>
      <c r="K12" s="78">
        <f>K10+K11</f>
        <v>0</v>
      </c>
    </row>
    <row r="13" spans="1:11" s="75" customFormat="1" ht="13.2" customHeight="1" thickTop="1" x14ac:dyDescent="0.25">
      <c r="A13" s="60"/>
      <c r="B13" s="60"/>
      <c r="C13" s="60"/>
      <c r="D13" s="60"/>
      <c r="E13" s="60"/>
      <c r="F13" s="60"/>
      <c r="G13" s="60"/>
      <c r="H13" s="9"/>
      <c r="I13" s="35"/>
      <c r="J13" s="9"/>
      <c r="K13" s="35"/>
    </row>
    <row r="14" spans="1:11" s="75" customFormat="1" ht="13.2" customHeight="1" x14ac:dyDescent="0.25">
      <c r="A14" s="60" t="s">
        <v>5</v>
      </c>
      <c r="B14" s="60" t="s">
        <v>28</v>
      </c>
      <c r="C14" s="60"/>
      <c r="D14" s="60"/>
      <c r="E14" s="60"/>
      <c r="F14" s="60"/>
      <c r="G14" s="60"/>
      <c r="H14" s="9"/>
      <c r="I14" s="35"/>
      <c r="J14" s="32"/>
      <c r="K14" s="35"/>
    </row>
    <row r="15" spans="1:11" s="75" customFormat="1" ht="13.2" customHeight="1" x14ac:dyDescent="0.25">
      <c r="A15" s="60"/>
      <c r="B15" s="60" t="s">
        <v>63</v>
      </c>
      <c r="C15" s="60" t="s">
        <v>60</v>
      </c>
      <c r="D15" s="60"/>
      <c r="E15" s="60"/>
      <c r="F15" s="60"/>
      <c r="G15" s="60"/>
      <c r="H15" s="9"/>
      <c r="I15" s="35"/>
      <c r="J15" s="32"/>
      <c r="K15" s="35"/>
    </row>
    <row r="16" spans="1:11" s="75" customFormat="1" ht="13.2" customHeight="1" x14ac:dyDescent="0.25">
      <c r="A16" s="60"/>
      <c r="B16" s="60"/>
      <c r="C16" s="60"/>
      <c r="D16" s="60" t="s">
        <v>104</v>
      </c>
      <c r="E16" s="110"/>
      <c r="F16" s="60"/>
      <c r="G16" s="60"/>
      <c r="H16" s="9" t="s">
        <v>68</v>
      </c>
      <c r="I16" s="77"/>
      <c r="J16" s="32"/>
      <c r="K16" s="35"/>
    </row>
    <row r="17" spans="1:24" s="75" customFormat="1" ht="13.2" customHeight="1" x14ac:dyDescent="0.25">
      <c r="A17" s="60"/>
      <c r="B17" s="60"/>
      <c r="C17" s="60"/>
      <c r="D17" s="60" t="s">
        <v>58</v>
      </c>
      <c r="E17" s="60"/>
      <c r="F17" s="60"/>
      <c r="G17" s="60"/>
      <c r="H17" s="9"/>
      <c r="I17" s="79"/>
      <c r="J17" s="32"/>
      <c r="K17" s="35"/>
    </row>
    <row r="18" spans="1:24" s="75" customFormat="1" ht="13.2" customHeight="1" x14ac:dyDescent="0.25">
      <c r="A18" s="60"/>
      <c r="B18" s="60"/>
      <c r="C18" s="60"/>
      <c r="D18" s="60" t="s">
        <v>55</v>
      </c>
      <c r="E18" s="60"/>
      <c r="F18" s="60"/>
      <c r="G18" s="60"/>
      <c r="H18" s="9" t="s">
        <v>68</v>
      </c>
      <c r="I18" s="80">
        <f>SUM(I16:I17)</f>
        <v>0</v>
      </c>
      <c r="J18" s="32"/>
      <c r="K18" s="35"/>
    </row>
    <row r="19" spans="1:24" s="75" customFormat="1" ht="13.2" customHeight="1" x14ac:dyDescent="0.25">
      <c r="A19" s="60"/>
      <c r="B19" s="60" t="s">
        <v>61</v>
      </c>
      <c r="C19" s="60" t="s">
        <v>62</v>
      </c>
      <c r="D19" s="60"/>
      <c r="E19" s="60"/>
      <c r="F19" s="60"/>
      <c r="G19" s="60"/>
      <c r="H19" s="9"/>
      <c r="I19" s="35"/>
      <c r="J19" s="32"/>
      <c r="K19" s="35"/>
    </row>
    <row r="20" spans="1:24" s="75" customFormat="1" ht="13.2" customHeight="1" x14ac:dyDescent="0.25">
      <c r="A20" s="60"/>
      <c r="B20" s="60"/>
      <c r="C20" s="60"/>
      <c r="D20" s="60" t="s">
        <v>104</v>
      </c>
      <c r="E20" s="110"/>
      <c r="F20" s="60"/>
      <c r="G20" s="60"/>
      <c r="H20" s="9" t="s">
        <v>68</v>
      </c>
      <c r="I20" s="77"/>
      <c r="J20" s="32"/>
      <c r="K20" s="35"/>
    </row>
    <row r="21" spans="1:24" s="75" customFormat="1" ht="13.2" customHeight="1" x14ac:dyDescent="0.25">
      <c r="A21" s="60"/>
      <c r="B21" s="60"/>
      <c r="C21" s="60"/>
      <c r="D21" s="60" t="s">
        <v>58</v>
      </c>
      <c r="E21" s="60"/>
      <c r="F21" s="60"/>
      <c r="G21" s="60"/>
      <c r="H21" s="9"/>
      <c r="I21" s="79"/>
      <c r="J21" s="32"/>
      <c r="K21" s="35"/>
    </row>
    <row r="22" spans="1:24" s="75" customFormat="1" ht="13.2" customHeight="1" x14ac:dyDescent="0.25">
      <c r="A22" s="60"/>
      <c r="B22" s="60"/>
      <c r="C22" s="60"/>
      <c r="D22" s="60" t="s">
        <v>56</v>
      </c>
      <c r="E22" s="60"/>
      <c r="F22" s="60"/>
      <c r="G22" s="60"/>
      <c r="H22" s="9" t="s">
        <v>68</v>
      </c>
      <c r="I22" s="80">
        <f>SUM(I20:I21)</f>
        <v>0</v>
      </c>
      <c r="J22" s="32"/>
      <c r="K22" s="35"/>
    </row>
    <row r="23" spans="1:24" s="75" customFormat="1" ht="13.2" customHeight="1" thickBot="1" x14ac:dyDescent="0.3">
      <c r="A23" s="60"/>
      <c r="B23" s="60" t="s">
        <v>64</v>
      </c>
      <c r="C23" s="60" t="s">
        <v>65</v>
      </c>
      <c r="D23" s="60"/>
      <c r="E23" s="60"/>
      <c r="F23" s="60"/>
      <c r="G23" s="60"/>
      <c r="H23" s="9" t="s">
        <v>68</v>
      </c>
      <c r="I23" s="78">
        <f>I18+I22</f>
        <v>0</v>
      </c>
      <c r="J23" s="31"/>
      <c r="K23" s="35"/>
    </row>
    <row r="24" spans="1:24" s="75" customFormat="1" ht="13.2" customHeight="1" thickTop="1" x14ac:dyDescent="0.25">
      <c r="A24" s="60"/>
      <c r="B24" s="60"/>
      <c r="C24" s="60"/>
      <c r="D24" s="60"/>
      <c r="E24" s="60"/>
      <c r="F24" s="60"/>
      <c r="G24" s="60"/>
      <c r="H24" s="34"/>
      <c r="I24" s="35"/>
      <c r="J24" s="31"/>
      <c r="K24" s="35"/>
    </row>
    <row r="25" spans="1:24" s="75" customFormat="1" ht="13.2" customHeight="1" x14ac:dyDescent="0.25">
      <c r="A25" s="60" t="s">
        <v>6</v>
      </c>
      <c r="B25" s="60" t="s">
        <v>29</v>
      </c>
      <c r="C25" s="60"/>
      <c r="D25" s="60"/>
      <c r="E25" s="60"/>
      <c r="F25" s="60"/>
      <c r="G25" s="60"/>
      <c r="H25" s="31"/>
      <c r="I25" s="35"/>
      <c r="J25" s="35"/>
      <c r="K25" s="35"/>
    </row>
    <row r="26" spans="1:24" s="75" customFormat="1" ht="13.2" customHeight="1" x14ac:dyDescent="0.25">
      <c r="A26" s="60"/>
      <c r="B26" s="60" t="s">
        <v>59</v>
      </c>
      <c r="C26" s="60" t="s">
        <v>66</v>
      </c>
      <c r="D26" s="60"/>
      <c r="E26" s="60"/>
      <c r="F26" s="60"/>
      <c r="G26" s="60"/>
      <c r="H26" s="34"/>
      <c r="I26" s="36"/>
      <c r="J26" s="36"/>
      <c r="K26" s="36"/>
    </row>
    <row r="27" spans="1:24" s="75" customFormat="1" ht="13.2" customHeight="1" x14ac:dyDescent="0.25">
      <c r="A27" s="34"/>
      <c r="B27" s="60"/>
      <c r="C27" s="60"/>
      <c r="D27" s="60" t="s">
        <v>30</v>
      </c>
      <c r="E27" s="60"/>
      <c r="F27" s="60"/>
      <c r="G27" s="60"/>
      <c r="H27" s="34"/>
      <c r="I27" s="67"/>
      <c r="J27" s="36"/>
      <c r="K27" s="67"/>
    </row>
    <row r="28" spans="1:24" s="75" customFormat="1" ht="13.2" customHeight="1" x14ac:dyDescent="0.25">
      <c r="A28" s="34"/>
      <c r="B28" s="60"/>
      <c r="C28" s="60"/>
      <c r="D28" s="60" t="s">
        <v>31</v>
      </c>
      <c r="E28" s="60"/>
      <c r="F28" s="60"/>
      <c r="G28" s="60"/>
      <c r="H28" s="34"/>
      <c r="I28" s="67"/>
      <c r="J28" s="36"/>
      <c r="K28" s="67"/>
    </row>
    <row r="29" spans="1:24" s="75" customFormat="1" ht="13.2" customHeight="1" thickBot="1" x14ac:dyDescent="0.3">
      <c r="A29" s="34"/>
      <c r="B29" s="60"/>
      <c r="C29" s="60"/>
      <c r="D29" s="60" t="s">
        <v>57</v>
      </c>
      <c r="E29" s="60"/>
      <c r="F29" s="60"/>
      <c r="G29" s="60"/>
      <c r="H29" s="34"/>
      <c r="I29" s="68">
        <f>I27+I28</f>
        <v>0</v>
      </c>
      <c r="J29" s="36"/>
      <c r="K29" s="68">
        <f>K27+K28</f>
        <v>0</v>
      </c>
    </row>
    <row r="30" spans="1:24" s="75" customFormat="1" ht="13.2" customHeight="1" thickTop="1" x14ac:dyDescent="0.25">
      <c r="A30" s="34"/>
      <c r="B30" s="61" t="s">
        <v>67</v>
      </c>
      <c r="C30" s="44" t="s">
        <v>73</v>
      </c>
      <c r="P30" s="304"/>
      <c r="Q30" s="304"/>
      <c r="R30" s="304"/>
      <c r="S30" s="304"/>
      <c r="T30" s="304"/>
      <c r="U30" s="304"/>
      <c r="V30" s="304"/>
      <c r="W30" s="304"/>
      <c r="X30" s="304"/>
    </row>
    <row r="31" spans="1:24" s="75" customFormat="1" ht="13.2" customHeight="1" x14ac:dyDescent="0.25">
      <c r="A31" s="34"/>
      <c r="B31" s="61"/>
      <c r="D31" s="96" t="s">
        <v>78</v>
      </c>
      <c r="P31" s="299"/>
      <c r="Q31" s="299"/>
      <c r="R31" s="62"/>
      <c r="S31" s="88"/>
      <c r="T31" s="88"/>
      <c r="U31" s="34"/>
      <c r="V31" s="94"/>
    </row>
    <row r="32" spans="1:24" s="75" customFormat="1" ht="13.2" customHeight="1" x14ac:dyDescent="0.25">
      <c r="A32" s="34"/>
      <c r="B32" s="60"/>
      <c r="C32" s="60"/>
      <c r="D32" s="300" t="s">
        <v>74</v>
      </c>
      <c r="E32" s="300"/>
      <c r="F32" s="95"/>
      <c r="G32" s="59" t="s">
        <v>75</v>
      </c>
      <c r="H32" s="34"/>
      <c r="I32" s="36"/>
      <c r="J32" s="36"/>
      <c r="K32" s="36"/>
    </row>
    <row r="33" spans="1:11" s="75" customFormat="1" ht="13.2" customHeight="1" x14ac:dyDescent="0.25">
      <c r="A33" s="34"/>
      <c r="B33" s="60"/>
      <c r="C33" s="60"/>
      <c r="D33" s="59" t="s">
        <v>77</v>
      </c>
      <c r="E33" s="92"/>
      <c r="F33" s="93"/>
      <c r="G33" s="60"/>
      <c r="H33" s="34"/>
      <c r="I33" s="36"/>
      <c r="J33" s="36"/>
      <c r="K33" s="36"/>
    </row>
    <row r="34" spans="1:11" s="75" customFormat="1" ht="13.2" customHeight="1" x14ac:dyDescent="0.25">
      <c r="A34" s="34"/>
      <c r="B34" s="60"/>
      <c r="C34" s="60"/>
      <c r="D34" s="59" t="s">
        <v>76</v>
      </c>
      <c r="E34" s="92"/>
      <c r="F34" s="93"/>
      <c r="G34" s="60"/>
      <c r="H34" s="34"/>
      <c r="I34" s="36"/>
      <c r="J34" s="36"/>
      <c r="K34" s="36"/>
    </row>
    <row r="35" spans="1:11" s="75" customFormat="1" ht="13.2" customHeight="1" x14ac:dyDescent="0.25">
      <c r="A35" s="34"/>
      <c r="B35" s="60"/>
      <c r="C35" s="60"/>
      <c r="D35" s="60"/>
      <c r="E35" s="60"/>
      <c r="F35" s="60"/>
      <c r="G35" s="60"/>
      <c r="H35" s="34"/>
      <c r="I35" s="36"/>
      <c r="J35" s="36"/>
      <c r="K35" s="36"/>
    </row>
    <row r="36" spans="1:11" s="75" customFormat="1" ht="30" customHeight="1" x14ac:dyDescent="0.25">
      <c r="A36" s="82" t="s">
        <v>19</v>
      </c>
      <c r="B36" s="301" t="s">
        <v>69</v>
      </c>
      <c r="C36" s="301"/>
      <c r="D36" s="301"/>
      <c r="E36" s="301"/>
      <c r="F36" s="301"/>
      <c r="G36" s="301"/>
      <c r="H36" s="301"/>
      <c r="I36" s="301"/>
      <c r="J36" s="301"/>
      <c r="K36" s="301"/>
    </row>
    <row r="37" spans="1:11" s="75" customFormat="1" ht="13.5" customHeight="1" x14ac:dyDescent="0.25"/>
  </sheetData>
  <sheetProtection sheet="1" objects="1" scenarios="1" formatCells="0" formatColumns="0" insertRows="0" selectLockedCells="1"/>
  <mergeCells count="9">
    <mergeCell ref="P31:Q31"/>
    <mergeCell ref="D32:E32"/>
    <mergeCell ref="B36:K36"/>
    <mergeCell ref="B7:G7"/>
    <mergeCell ref="A1:K1"/>
    <mergeCell ref="A2:K2"/>
    <mergeCell ref="A3:K3"/>
    <mergeCell ref="B5:G5"/>
    <mergeCell ref="P30:X30"/>
  </mergeCells>
  <phoneticPr fontId="12" type="noConversion"/>
  <printOptions horizontalCentered="1"/>
  <pageMargins left="0.5" right="0.5" top="0.5" bottom="0.5" header="0.5" footer="0.25"/>
  <pageSetup orientation="portrait" r:id="rId1"/>
  <headerFooter alignWithMargins="0">
    <oddFooter>&amp;L&amp;"Arial,Bold"&amp;11 4/15&amp;C&amp;"Arial,Bold"&amp;11SCHEDULE B</oddFooter>
  </headerFooter>
  <ignoredErrors>
    <ignoredError sqref="A5 A7 A9 A14 A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20"/>
  <sheetViews>
    <sheetView showGridLines="0" showZeros="0" showOutlineSymbols="0" topLeftCell="A28" zoomScale="80" zoomScaleNormal="80" workbookViewId="0">
      <selection activeCell="I46" sqref="I46"/>
    </sheetView>
  </sheetViews>
  <sheetFormatPr defaultColWidth="8.6640625" defaultRowHeight="11.4" x14ac:dyDescent="0.2"/>
  <cols>
    <col min="1" max="2" width="2.6640625" style="1" customWidth="1"/>
    <col min="3" max="3" width="43.33203125" style="1" customWidth="1"/>
    <col min="4" max="4" width="2.6640625" style="1" customWidth="1"/>
    <col min="5" max="5" width="18.109375" style="1" customWidth="1"/>
    <col min="6" max="6" width="2.6640625" style="1" customWidth="1"/>
    <col min="7" max="7" width="18.109375" style="1" customWidth="1"/>
    <col min="8" max="8" width="2.6640625" style="1" customWidth="1"/>
    <col min="9" max="9" width="18.109375" style="1" customWidth="1"/>
    <col min="10" max="15" width="8.6640625" style="1"/>
    <col min="16" max="16" width="6.6640625" style="1" customWidth="1"/>
    <col min="17" max="17" width="8.6640625" style="1" customWidth="1"/>
    <col min="18" max="18" width="6.6640625" style="1" customWidth="1"/>
    <col min="19" max="19" width="5.6640625" style="1" customWidth="1"/>
    <col min="20" max="20" width="6.6640625" style="1" customWidth="1"/>
    <col min="21" max="16384" width="8.6640625" style="1"/>
  </cols>
  <sheetData>
    <row r="1" spans="1:9" s="19" customFormat="1" ht="15" customHeight="1" x14ac:dyDescent="0.3">
      <c r="A1" s="306" t="str">
        <f>City_Town_of</f>
        <v>TOWN OF FREDONIA-FINAL BUDGET</v>
      </c>
      <c r="B1" s="306"/>
      <c r="C1" s="306"/>
      <c r="D1" s="306"/>
      <c r="E1" s="306"/>
      <c r="F1" s="306"/>
      <c r="G1" s="306"/>
      <c r="H1" s="306"/>
      <c r="I1" s="306"/>
    </row>
    <row r="2" spans="1:9" s="19" customFormat="1" ht="15" customHeight="1" x14ac:dyDescent="0.3">
      <c r="A2" s="302" t="s">
        <v>120</v>
      </c>
      <c r="B2" s="306"/>
      <c r="C2" s="306"/>
      <c r="D2" s="306"/>
      <c r="E2" s="306"/>
      <c r="F2" s="306"/>
      <c r="G2" s="306"/>
      <c r="H2" s="306"/>
      <c r="I2" s="306"/>
    </row>
    <row r="3" spans="1:9" s="19" customFormat="1" ht="16.95" customHeight="1" x14ac:dyDescent="0.3">
      <c r="A3" s="307" t="str">
        <f>"Fiscal Year " &amp; Instructions!E7</f>
        <v>Fiscal Year 2019</v>
      </c>
      <c r="B3" s="307"/>
      <c r="C3" s="307"/>
      <c r="D3" s="307"/>
      <c r="E3" s="307"/>
      <c r="F3" s="307"/>
      <c r="G3" s="307"/>
      <c r="H3" s="307"/>
      <c r="I3" s="307"/>
    </row>
    <row r="4" spans="1:9" ht="10.199999999999999" customHeight="1" x14ac:dyDescent="0.3">
      <c r="A4" s="98"/>
      <c r="B4" s="98"/>
      <c r="C4" s="99"/>
      <c r="D4" s="100"/>
      <c r="E4" s="101"/>
      <c r="F4" s="100"/>
      <c r="G4" s="101"/>
      <c r="H4" s="100"/>
      <c r="I4" s="101"/>
    </row>
    <row r="5" spans="1:9" s="38" customFormat="1" ht="29.25" customHeight="1" x14ac:dyDescent="0.25">
      <c r="A5" s="310"/>
      <c r="B5" s="311"/>
      <c r="C5" s="311"/>
      <c r="D5" s="103"/>
      <c r="E5" s="119" t="s">
        <v>88</v>
      </c>
      <c r="F5" s="103"/>
      <c r="G5" s="119" t="s">
        <v>89</v>
      </c>
      <c r="H5" s="103"/>
      <c r="I5" s="119" t="s">
        <v>88</v>
      </c>
    </row>
    <row r="6" spans="1:9" s="38" customFormat="1" ht="15.75" customHeight="1" thickBot="1" x14ac:dyDescent="0.3">
      <c r="A6" s="308" t="s">
        <v>32</v>
      </c>
      <c r="B6" s="309"/>
      <c r="C6" s="309"/>
      <c r="D6" s="37"/>
      <c r="E6" s="120">
        <f>Instructions!E7-1</f>
        <v>2018</v>
      </c>
      <c r="F6" s="37"/>
      <c r="G6" s="121">
        <f>Instructions!E7-1</f>
        <v>2018</v>
      </c>
      <c r="H6" s="37"/>
      <c r="I6" s="102">
        <f>Instructions!E7</f>
        <v>2019</v>
      </c>
    </row>
    <row r="7" spans="1:9" s="54" customFormat="1" ht="18" customHeight="1" thickTop="1" x14ac:dyDescent="0.25">
      <c r="A7" s="55" t="s">
        <v>33</v>
      </c>
      <c r="B7" s="60"/>
      <c r="C7" s="60"/>
      <c r="D7" s="6"/>
      <c r="E7" s="64"/>
      <c r="F7" s="6"/>
      <c r="G7" s="65"/>
      <c r="H7" s="6"/>
      <c r="I7" s="65"/>
    </row>
    <row r="8" spans="1:9" s="29" customFormat="1" ht="8.1" customHeight="1" x14ac:dyDescent="0.25">
      <c r="A8" s="34"/>
      <c r="B8" s="34"/>
      <c r="C8" s="34"/>
      <c r="D8" s="32"/>
      <c r="E8" s="39"/>
      <c r="F8" s="32"/>
      <c r="G8" s="35"/>
      <c r="H8" s="32"/>
      <c r="I8" s="35"/>
    </row>
    <row r="9" spans="1:9" s="29" customFormat="1" ht="13.2" customHeight="1" x14ac:dyDescent="0.25">
      <c r="A9" s="34"/>
      <c r="B9" s="27" t="s">
        <v>34</v>
      </c>
      <c r="C9" s="34"/>
      <c r="D9" s="32"/>
      <c r="E9" s="39"/>
      <c r="F9" s="32"/>
      <c r="G9" s="35"/>
      <c r="H9" s="32"/>
      <c r="I9" s="35"/>
    </row>
    <row r="10" spans="1:9" s="29" customFormat="1" ht="13.5" customHeight="1" x14ac:dyDescent="0.25">
      <c r="A10" s="34"/>
      <c r="B10" s="254"/>
      <c r="C10" s="255" t="s">
        <v>183</v>
      </c>
      <c r="D10" s="32" t="s">
        <v>68</v>
      </c>
      <c r="E10" s="149">
        <v>330000</v>
      </c>
      <c r="F10" s="32" t="s">
        <v>68</v>
      </c>
      <c r="G10" s="83">
        <v>386568</v>
      </c>
      <c r="H10" s="32" t="s">
        <v>68</v>
      </c>
      <c r="I10" s="83">
        <v>395000</v>
      </c>
    </row>
    <row r="11" spans="1:9" s="29" customFormat="1" ht="13.2" customHeight="1" x14ac:dyDescent="0.25">
      <c r="A11" s="34"/>
      <c r="B11" s="254"/>
      <c r="C11" s="255" t="s">
        <v>201</v>
      </c>
      <c r="D11" s="32"/>
      <c r="E11" s="149">
        <v>2688</v>
      </c>
      <c r="F11" s="32"/>
      <c r="G11" s="83">
        <v>2688</v>
      </c>
      <c r="H11" s="32"/>
      <c r="I11" s="83">
        <v>2688</v>
      </c>
    </row>
    <row r="12" spans="1:9" s="29" customFormat="1" ht="13.5" customHeight="1" x14ac:dyDescent="0.25">
      <c r="A12" s="34"/>
      <c r="B12" s="254"/>
      <c r="C12" s="255"/>
      <c r="D12" s="32"/>
      <c r="E12" s="149"/>
      <c r="F12" s="32"/>
      <c r="G12" s="83"/>
      <c r="H12" s="32"/>
      <c r="I12" s="83"/>
    </row>
    <row r="13" spans="1:9" s="29" customFormat="1" ht="13.5" customHeight="1" x14ac:dyDescent="0.25">
      <c r="A13" s="34"/>
      <c r="B13" s="256"/>
      <c r="C13" s="255"/>
      <c r="D13" s="32"/>
      <c r="E13" s="83"/>
      <c r="F13" s="32"/>
      <c r="G13" s="83"/>
      <c r="H13" s="32"/>
      <c r="I13" s="83"/>
    </row>
    <row r="14" spans="1:9" s="29" customFormat="1" ht="8.1" customHeight="1" x14ac:dyDescent="0.25">
      <c r="A14" s="34"/>
      <c r="B14" s="34"/>
      <c r="C14" s="34"/>
      <c r="D14" s="32"/>
      <c r="E14" s="35"/>
      <c r="F14" s="32"/>
      <c r="G14" s="35"/>
      <c r="H14" s="32"/>
      <c r="I14" s="35"/>
    </row>
    <row r="15" spans="1:9" s="29" customFormat="1" ht="13.2" customHeight="1" x14ac:dyDescent="0.25">
      <c r="A15" s="34"/>
      <c r="B15" s="27" t="s">
        <v>35</v>
      </c>
      <c r="C15" s="34"/>
      <c r="D15" s="32"/>
      <c r="E15" s="35"/>
      <c r="F15" s="32"/>
      <c r="G15" s="35"/>
      <c r="H15" s="32"/>
      <c r="I15" s="35"/>
    </row>
    <row r="16" spans="1:9" s="29" customFormat="1" ht="13.5" customHeight="1" x14ac:dyDescent="0.25">
      <c r="A16" s="34"/>
      <c r="B16" s="257"/>
      <c r="C16" s="254" t="s">
        <v>184</v>
      </c>
      <c r="D16" s="32"/>
      <c r="E16" s="149">
        <v>2800</v>
      </c>
      <c r="F16" s="32"/>
      <c r="G16" s="83">
        <v>3287</v>
      </c>
      <c r="H16" s="32"/>
      <c r="I16" s="83">
        <v>3300</v>
      </c>
    </row>
    <row r="17" spans="1:9" s="29" customFormat="1" ht="13.5" customHeight="1" x14ac:dyDescent="0.25">
      <c r="A17" s="34"/>
      <c r="B17" s="257"/>
      <c r="C17" s="254" t="s">
        <v>185</v>
      </c>
      <c r="D17" s="32"/>
      <c r="E17" s="149">
        <v>2100</v>
      </c>
      <c r="F17" s="32"/>
      <c r="G17" s="83">
        <v>12971</v>
      </c>
      <c r="H17" s="32"/>
      <c r="I17" s="83">
        <v>13000</v>
      </c>
    </row>
    <row r="18" spans="1:9" s="29" customFormat="1" ht="13.5" customHeight="1" x14ac:dyDescent="0.25">
      <c r="A18" s="34"/>
      <c r="B18" s="257"/>
      <c r="C18" s="254" t="s">
        <v>186</v>
      </c>
      <c r="D18" s="32"/>
      <c r="E18" s="149">
        <v>500</v>
      </c>
      <c r="F18" s="32"/>
      <c r="G18" s="83">
        <v>480</v>
      </c>
      <c r="H18" s="32"/>
      <c r="I18" s="83">
        <v>500</v>
      </c>
    </row>
    <row r="19" spans="1:9" s="29" customFormat="1" ht="13.5" customHeight="1" x14ac:dyDescent="0.25">
      <c r="A19" s="34"/>
      <c r="B19" s="34"/>
      <c r="C19" s="41"/>
      <c r="D19" s="32"/>
      <c r="E19" s="83"/>
      <c r="F19" s="32"/>
      <c r="G19" s="83"/>
      <c r="H19" s="32"/>
      <c r="I19" s="83"/>
    </row>
    <row r="20" spans="1:9" s="29" customFormat="1" ht="8.1" customHeight="1" x14ac:dyDescent="0.25">
      <c r="A20" s="34"/>
      <c r="B20" s="35"/>
      <c r="C20" s="35"/>
      <c r="D20" s="32"/>
      <c r="E20" s="35"/>
      <c r="F20" s="32"/>
      <c r="G20" s="35"/>
      <c r="H20" s="32"/>
      <c r="I20" s="35"/>
    </row>
    <row r="21" spans="1:9" s="29" customFormat="1" ht="13.5" customHeight="1" x14ac:dyDescent="0.25">
      <c r="A21" s="34"/>
      <c r="B21" s="27" t="s">
        <v>36</v>
      </c>
      <c r="C21" s="34"/>
      <c r="D21" s="32"/>
      <c r="E21" s="35"/>
      <c r="F21" s="32"/>
      <c r="G21" s="35"/>
      <c r="H21" s="32"/>
      <c r="I21" s="35"/>
    </row>
    <row r="22" spans="1:9" s="29" customFormat="1" ht="13.5" customHeight="1" x14ac:dyDescent="0.25">
      <c r="A22" s="34"/>
      <c r="B22" s="34"/>
      <c r="C22" s="254" t="s">
        <v>187</v>
      </c>
      <c r="D22" s="148"/>
      <c r="E22" s="149">
        <v>64000</v>
      </c>
      <c r="F22" s="32"/>
      <c r="G22" s="83">
        <v>60449</v>
      </c>
      <c r="H22" s="32"/>
      <c r="I22" s="83">
        <v>65976</v>
      </c>
    </row>
    <row r="23" spans="1:9" s="29" customFormat="1" ht="13.5" customHeight="1" x14ac:dyDescent="0.25">
      <c r="A23" s="34"/>
      <c r="B23" s="34"/>
      <c r="C23" s="254" t="s">
        <v>188</v>
      </c>
      <c r="D23" s="148"/>
      <c r="E23" s="149">
        <v>23400</v>
      </c>
      <c r="F23" s="32"/>
      <c r="G23" s="83">
        <v>25527</v>
      </c>
      <c r="H23" s="32"/>
      <c r="I23" s="83">
        <v>26000</v>
      </c>
    </row>
    <row r="24" spans="1:9" s="29" customFormat="1" ht="13.5" customHeight="1" x14ac:dyDescent="0.25">
      <c r="A24" s="34"/>
      <c r="B24" s="34"/>
      <c r="C24" s="258" t="s">
        <v>189</v>
      </c>
      <c r="D24" s="148"/>
      <c r="E24" s="149">
        <v>125000</v>
      </c>
      <c r="F24" s="32"/>
      <c r="G24" s="83">
        <v>125475</v>
      </c>
      <c r="H24" s="32"/>
      <c r="I24" s="83">
        <v>130007</v>
      </c>
    </row>
    <row r="25" spans="1:9" s="29" customFormat="1" ht="13.5" customHeight="1" x14ac:dyDescent="0.25">
      <c r="A25" s="34"/>
      <c r="B25" s="34"/>
      <c r="C25" s="41" t="s">
        <v>190</v>
      </c>
      <c r="D25" s="32"/>
      <c r="E25" s="83">
        <v>188000</v>
      </c>
      <c r="F25" s="32"/>
      <c r="G25" s="83">
        <v>185789</v>
      </c>
      <c r="H25" s="32"/>
      <c r="I25" s="83">
        <v>181644</v>
      </c>
    </row>
    <row r="26" spans="1:9" s="29" customFormat="1" ht="12.6" customHeight="1" x14ac:dyDescent="0.25">
      <c r="A26" s="34"/>
      <c r="B26" s="34"/>
      <c r="C26" s="41" t="s">
        <v>191</v>
      </c>
      <c r="D26" s="32"/>
      <c r="E26" s="83">
        <v>400000</v>
      </c>
      <c r="F26" s="32"/>
      <c r="G26" s="83">
        <v>203</v>
      </c>
      <c r="H26" s="32"/>
      <c r="I26" s="83">
        <v>400000</v>
      </c>
    </row>
    <row r="27" spans="1:9" s="29" customFormat="1" ht="13.5" customHeight="1" x14ac:dyDescent="0.25">
      <c r="A27" s="34"/>
      <c r="B27" s="27" t="s">
        <v>37</v>
      </c>
      <c r="C27" s="34"/>
      <c r="D27" s="32"/>
      <c r="E27" s="35"/>
      <c r="F27" s="32"/>
      <c r="G27" s="35"/>
      <c r="H27" s="32"/>
      <c r="I27" s="35"/>
    </row>
    <row r="28" spans="1:9" s="29" customFormat="1" ht="13.5" customHeight="1" x14ac:dyDescent="0.25">
      <c r="A28" s="34"/>
      <c r="B28" s="34"/>
      <c r="C28" s="255" t="s">
        <v>192</v>
      </c>
      <c r="D28" s="32"/>
      <c r="E28" s="149">
        <v>175</v>
      </c>
      <c r="F28" s="32"/>
      <c r="G28" s="83">
        <v>2</v>
      </c>
      <c r="H28" s="32"/>
      <c r="I28" s="83">
        <v>175</v>
      </c>
    </row>
    <row r="29" spans="1:9" s="29" customFormat="1" ht="13.5" customHeight="1" x14ac:dyDescent="0.25">
      <c r="A29" s="34"/>
      <c r="B29" s="34"/>
      <c r="C29" s="255" t="s">
        <v>193</v>
      </c>
      <c r="D29" s="32"/>
      <c r="E29" s="149">
        <v>200</v>
      </c>
      <c r="F29" s="32"/>
      <c r="G29" s="83">
        <v>200</v>
      </c>
      <c r="H29" s="32"/>
      <c r="I29" s="83">
        <v>200</v>
      </c>
    </row>
    <row r="30" spans="1:9" s="29" customFormat="1" ht="13.5" customHeight="1" x14ac:dyDescent="0.25">
      <c r="A30" s="34"/>
      <c r="B30" s="34"/>
      <c r="C30" s="41" t="s">
        <v>194</v>
      </c>
      <c r="D30" s="32"/>
      <c r="E30" s="83">
        <v>6000</v>
      </c>
      <c r="F30" s="32"/>
      <c r="G30" s="83">
        <v>7500</v>
      </c>
      <c r="H30" s="32"/>
      <c r="I30" s="83">
        <v>6000</v>
      </c>
    </row>
    <row r="31" spans="1:9" s="29" customFormat="1" ht="13.5" customHeight="1" x14ac:dyDescent="0.25">
      <c r="A31" s="34"/>
      <c r="B31" s="34"/>
      <c r="C31" s="41" t="s">
        <v>195</v>
      </c>
      <c r="D31" s="32"/>
      <c r="E31" s="83">
        <v>4000</v>
      </c>
      <c r="F31" s="32"/>
      <c r="G31" s="83">
        <f>2548+1808</f>
        <v>4356</v>
      </c>
      <c r="H31" s="32"/>
      <c r="I31" s="83">
        <v>2000</v>
      </c>
    </row>
    <row r="32" spans="1:9" s="29" customFormat="1" ht="15.6" customHeight="1" x14ac:dyDescent="0.25">
      <c r="A32" s="34"/>
      <c r="B32" s="34"/>
      <c r="C32" s="41" t="s">
        <v>202</v>
      </c>
      <c r="D32" s="32"/>
      <c r="E32" s="83">
        <v>6000</v>
      </c>
      <c r="F32" s="32"/>
      <c r="G32" s="83">
        <v>6000</v>
      </c>
      <c r="H32" s="32"/>
      <c r="I32" s="83">
        <v>6000</v>
      </c>
    </row>
    <row r="33" spans="1:9" s="29" customFormat="1" ht="13.5" customHeight="1" x14ac:dyDescent="0.25">
      <c r="A33" s="34"/>
      <c r="B33" s="27" t="s">
        <v>38</v>
      </c>
      <c r="C33" s="34"/>
      <c r="D33" s="32"/>
      <c r="E33" s="35"/>
      <c r="F33" s="32"/>
      <c r="G33" s="35"/>
      <c r="H33" s="32"/>
      <c r="I33" s="35"/>
    </row>
    <row r="34" spans="1:9" s="29" customFormat="1" ht="13.5" customHeight="1" x14ac:dyDescent="0.25">
      <c r="A34" s="34"/>
      <c r="B34" s="34"/>
      <c r="C34" s="254" t="s">
        <v>197</v>
      </c>
      <c r="D34" s="32"/>
      <c r="E34" s="149">
        <v>35000</v>
      </c>
      <c r="F34" s="32"/>
      <c r="G34" s="83">
        <v>58270</v>
      </c>
      <c r="H34" s="32"/>
      <c r="I34" s="83">
        <v>59000</v>
      </c>
    </row>
    <row r="35" spans="1:9" s="29" customFormat="1" ht="13.5" customHeight="1" x14ac:dyDescent="0.25">
      <c r="A35" s="34"/>
      <c r="B35" s="34"/>
      <c r="C35" s="41" t="s">
        <v>196</v>
      </c>
      <c r="D35" s="32"/>
      <c r="E35" s="83">
        <v>1500</v>
      </c>
      <c r="F35" s="32"/>
      <c r="G35" s="83">
        <v>2000</v>
      </c>
      <c r="H35" s="32"/>
      <c r="I35" s="83">
        <v>2000</v>
      </c>
    </row>
    <row r="36" spans="1:9" s="29" customFormat="1" ht="13.5" customHeight="1" x14ac:dyDescent="0.25">
      <c r="A36" s="34"/>
      <c r="B36" s="27" t="s">
        <v>235</v>
      </c>
      <c r="C36" s="41"/>
      <c r="D36" s="32"/>
      <c r="E36" s="83"/>
      <c r="F36" s="32"/>
      <c r="G36" s="83"/>
      <c r="H36" s="32"/>
      <c r="I36" s="83"/>
    </row>
    <row r="37" spans="1:9" s="29" customFormat="1" ht="13.5" customHeight="1" x14ac:dyDescent="0.25">
      <c r="A37" s="34"/>
      <c r="B37" s="34"/>
      <c r="C37" s="41" t="s">
        <v>236</v>
      </c>
      <c r="D37" s="32"/>
      <c r="E37" s="83"/>
      <c r="F37" s="32"/>
      <c r="G37" s="83">
        <v>411</v>
      </c>
      <c r="H37" s="32"/>
      <c r="I37" s="83">
        <v>500</v>
      </c>
    </row>
    <row r="38" spans="1:9" s="29" customFormat="1" ht="8.1" customHeight="1" x14ac:dyDescent="0.25">
      <c r="A38" s="34"/>
      <c r="B38" s="34"/>
      <c r="C38" s="34"/>
      <c r="D38" s="32"/>
      <c r="E38" s="35"/>
      <c r="F38" s="32"/>
      <c r="G38" s="35"/>
      <c r="H38" s="32"/>
      <c r="I38" s="35"/>
    </row>
    <row r="39" spans="1:9" s="29" customFormat="1" ht="13.5" customHeight="1" x14ac:dyDescent="0.25">
      <c r="A39" s="34"/>
      <c r="B39" s="27" t="s">
        <v>39</v>
      </c>
      <c r="C39" s="34"/>
      <c r="D39" s="32"/>
      <c r="E39" s="35"/>
      <c r="F39" s="32"/>
      <c r="G39" s="35"/>
      <c r="H39" s="32"/>
      <c r="I39" s="35"/>
    </row>
    <row r="40" spans="1:9" s="29" customFormat="1" ht="13.5" customHeight="1" x14ac:dyDescent="0.25">
      <c r="A40" s="34"/>
      <c r="B40" s="34"/>
      <c r="C40" s="254" t="s">
        <v>167</v>
      </c>
      <c r="D40" s="32"/>
      <c r="E40" s="149">
        <v>500</v>
      </c>
      <c r="F40" s="32"/>
      <c r="G40" s="83">
        <v>2541</v>
      </c>
      <c r="H40" s="32"/>
      <c r="I40" s="83">
        <v>2800</v>
      </c>
    </row>
    <row r="41" spans="1:9" s="29" customFormat="1" ht="13.5" customHeight="1" x14ac:dyDescent="0.25">
      <c r="A41" s="34"/>
      <c r="B41" s="27" t="s">
        <v>208</v>
      </c>
      <c r="C41" s="41"/>
      <c r="D41" s="32"/>
      <c r="E41" s="83"/>
      <c r="F41" s="32"/>
      <c r="G41" s="83"/>
      <c r="H41" s="32"/>
      <c r="I41" s="83"/>
    </row>
    <row r="42" spans="1:9" s="29" customFormat="1" ht="13.5" customHeight="1" x14ac:dyDescent="0.25">
      <c r="A42" s="34"/>
      <c r="B42" s="34"/>
      <c r="C42" s="41" t="s">
        <v>209</v>
      </c>
      <c r="D42" s="32"/>
      <c r="E42" s="83">
        <v>1000</v>
      </c>
      <c r="F42" s="32"/>
      <c r="G42" s="83">
        <v>1162</v>
      </c>
      <c r="H42" s="32"/>
      <c r="I42" s="83">
        <v>1200</v>
      </c>
    </row>
    <row r="43" spans="1:9" s="29" customFormat="1" ht="13.5" customHeight="1" x14ac:dyDescent="0.25">
      <c r="A43" s="34"/>
      <c r="B43" s="34"/>
      <c r="C43" s="41" t="s">
        <v>210</v>
      </c>
      <c r="D43" s="32"/>
      <c r="E43" s="83">
        <v>1000</v>
      </c>
      <c r="F43" s="32"/>
      <c r="G43" s="83"/>
      <c r="H43" s="32"/>
      <c r="I43" s="83">
        <v>10000</v>
      </c>
    </row>
    <row r="44" spans="1:9" s="29" customFormat="1" ht="12.6" customHeight="1" x14ac:dyDescent="0.25">
      <c r="A44" s="34"/>
      <c r="B44" s="34"/>
      <c r="C44" s="41" t="s">
        <v>211</v>
      </c>
      <c r="D44" s="32"/>
      <c r="E44" s="83">
        <v>1600</v>
      </c>
      <c r="F44" s="32"/>
      <c r="G44" s="83">
        <v>1850</v>
      </c>
      <c r="H44" s="32"/>
      <c r="I44" s="83">
        <v>1900</v>
      </c>
    </row>
    <row r="45" spans="1:9" s="29" customFormat="1" ht="16.8" customHeight="1" x14ac:dyDescent="0.25">
      <c r="A45" s="34"/>
      <c r="B45" s="34"/>
      <c r="C45" s="41" t="s">
        <v>217</v>
      </c>
      <c r="D45" s="32"/>
      <c r="E45" s="83">
        <v>40000</v>
      </c>
      <c r="F45" s="32"/>
      <c r="G45" s="83"/>
      <c r="H45" s="32"/>
      <c r="I45" s="83">
        <v>0</v>
      </c>
    </row>
    <row r="46" spans="1:9" s="29" customFormat="1" ht="16.8" customHeight="1" x14ac:dyDescent="0.25">
      <c r="A46" s="34"/>
      <c r="B46" s="27" t="s">
        <v>40</v>
      </c>
      <c r="C46" s="34"/>
      <c r="D46" s="32"/>
      <c r="E46" s="35"/>
      <c r="F46" s="32"/>
      <c r="G46" s="35"/>
      <c r="H46" s="32"/>
      <c r="I46" s="35"/>
    </row>
    <row r="47" spans="1:9" s="29" customFormat="1" ht="13.5" customHeight="1" x14ac:dyDescent="0.25">
      <c r="A47" s="34"/>
      <c r="B47" s="34"/>
      <c r="C47" s="254" t="s">
        <v>198</v>
      </c>
      <c r="D47" s="31"/>
      <c r="E47" s="149">
        <v>500</v>
      </c>
      <c r="F47" s="31"/>
      <c r="G47" s="83">
        <v>2189</v>
      </c>
      <c r="H47" s="32"/>
      <c r="I47" s="83">
        <v>2200</v>
      </c>
    </row>
    <row r="48" spans="1:9" s="29" customFormat="1" ht="13.5" customHeight="1" x14ac:dyDescent="0.25">
      <c r="A48" s="34"/>
      <c r="B48" s="34"/>
      <c r="C48" s="41" t="s">
        <v>179</v>
      </c>
      <c r="D48" s="32"/>
      <c r="E48" s="83">
        <v>20960</v>
      </c>
      <c r="F48" s="32"/>
      <c r="G48" s="83">
        <v>20350</v>
      </c>
      <c r="H48" s="32"/>
      <c r="I48" s="83">
        <v>20500</v>
      </c>
    </row>
    <row r="49" spans="1:10" s="29" customFormat="1" ht="13.5" customHeight="1" x14ac:dyDescent="0.25">
      <c r="A49" s="34"/>
      <c r="B49" s="34"/>
      <c r="C49" s="41" t="s">
        <v>199</v>
      </c>
      <c r="D49" s="32"/>
      <c r="E49" s="83">
        <v>3000</v>
      </c>
      <c r="F49" s="32"/>
      <c r="G49" s="83">
        <v>4000</v>
      </c>
      <c r="H49" s="32"/>
      <c r="I49" s="83">
        <v>2000</v>
      </c>
    </row>
    <row r="50" spans="1:10" s="29" customFormat="1" ht="13.5" customHeight="1" x14ac:dyDescent="0.25">
      <c r="A50" s="34"/>
      <c r="B50" s="34"/>
      <c r="C50" s="41" t="s">
        <v>200</v>
      </c>
      <c r="D50" s="32"/>
      <c r="E50" s="83">
        <v>6000</v>
      </c>
      <c r="F50" s="32"/>
      <c r="G50" s="83">
        <v>11100</v>
      </c>
      <c r="H50" s="32"/>
      <c r="I50" s="83">
        <v>6000</v>
      </c>
    </row>
    <row r="51" spans="1:10" s="29" customFormat="1" ht="13.5" customHeight="1" x14ac:dyDescent="0.25">
      <c r="A51" s="34"/>
      <c r="B51" s="34"/>
      <c r="C51" s="41" t="s">
        <v>203</v>
      </c>
      <c r="D51" s="32"/>
      <c r="E51" s="83">
        <v>500</v>
      </c>
      <c r="F51" s="32"/>
      <c r="G51" s="83">
        <v>750</v>
      </c>
      <c r="H51" s="32"/>
      <c r="I51" s="83">
        <v>600</v>
      </c>
    </row>
    <row r="52" spans="1:10" s="29" customFormat="1" ht="14.4" customHeight="1" x14ac:dyDescent="0.25">
      <c r="A52" s="34"/>
      <c r="B52" s="34"/>
      <c r="C52" s="41" t="s">
        <v>204</v>
      </c>
      <c r="D52" s="32"/>
      <c r="E52" s="83">
        <v>35000</v>
      </c>
      <c r="F52" s="32"/>
      <c r="G52" s="83">
        <v>37309</v>
      </c>
      <c r="H52" s="32"/>
      <c r="I52" s="83">
        <v>38000</v>
      </c>
      <c r="J52" s="44"/>
    </row>
    <row r="53" spans="1:10" s="29" customFormat="1" ht="14.4" customHeight="1" x14ac:dyDescent="0.25">
      <c r="A53" s="34"/>
      <c r="B53" s="34"/>
      <c r="C53" s="41" t="s">
        <v>205</v>
      </c>
      <c r="D53" s="32"/>
      <c r="E53" s="83">
        <v>150</v>
      </c>
      <c r="F53" s="32"/>
      <c r="G53" s="83">
        <v>650</v>
      </c>
      <c r="H53" s="32"/>
      <c r="I53" s="83">
        <v>650</v>
      </c>
      <c r="J53" s="44"/>
    </row>
    <row r="54" spans="1:10" s="29" customFormat="1" ht="14.4" customHeight="1" x14ac:dyDescent="0.25">
      <c r="A54" s="34"/>
      <c r="B54" s="34"/>
      <c r="C54" s="41" t="s">
        <v>206</v>
      </c>
      <c r="D54" s="32"/>
      <c r="E54" s="83">
        <v>10500</v>
      </c>
      <c r="F54" s="32"/>
      <c r="G54" s="83">
        <v>11500</v>
      </c>
      <c r="H54" s="32"/>
      <c r="I54" s="83">
        <v>11500</v>
      </c>
      <c r="J54" s="44"/>
    </row>
    <row r="55" spans="1:10" s="29" customFormat="1" ht="14.4" customHeight="1" x14ac:dyDescent="0.25">
      <c r="A55" s="34"/>
      <c r="B55" s="34"/>
      <c r="C55" s="41" t="s">
        <v>207</v>
      </c>
      <c r="D55" s="32"/>
      <c r="E55" s="83">
        <v>1500</v>
      </c>
      <c r="F55" s="32"/>
      <c r="G55" s="83">
        <v>2800</v>
      </c>
      <c r="H55" s="32"/>
      <c r="I55" s="83">
        <v>2800</v>
      </c>
      <c r="J55" s="44"/>
    </row>
    <row r="56" spans="1:10" s="29" customFormat="1" ht="14.4" customHeight="1" x14ac:dyDescent="0.25">
      <c r="A56" s="34"/>
      <c r="B56" s="34"/>
      <c r="C56" s="41" t="s">
        <v>233</v>
      </c>
      <c r="D56" s="32"/>
      <c r="E56" s="83">
        <v>0</v>
      </c>
      <c r="F56" s="32"/>
      <c r="G56" s="83">
        <v>0</v>
      </c>
      <c r="H56" s="32"/>
      <c r="I56" s="83">
        <v>0</v>
      </c>
      <c r="J56" s="44"/>
    </row>
    <row r="57" spans="1:10" s="29" customFormat="1" ht="14.4" customHeight="1" x14ac:dyDescent="0.25">
      <c r="A57" s="34"/>
      <c r="B57" s="34"/>
      <c r="C57" s="41" t="s">
        <v>234</v>
      </c>
      <c r="D57" s="32"/>
      <c r="E57" s="83"/>
      <c r="F57" s="32"/>
      <c r="G57" s="83">
        <v>15</v>
      </c>
      <c r="H57" s="32"/>
      <c r="I57" s="83">
        <v>15</v>
      </c>
      <c r="J57" s="44"/>
    </row>
    <row r="58" spans="1:10" s="29" customFormat="1" ht="13.2" customHeight="1" x14ac:dyDescent="0.25">
      <c r="A58" s="34"/>
      <c r="B58" s="34"/>
      <c r="C58" s="28" t="s">
        <v>41</v>
      </c>
      <c r="D58" s="31" t="s">
        <v>68</v>
      </c>
      <c r="E58" s="84">
        <f>SUM(E10:E56)</f>
        <v>1313573</v>
      </c>
      <c r="F58" s="32" t="s">
        <v>68</v>
      </c>
      <c r="G58" s="84">
        <f>SUM(G10:G57)</f>
        <v>978392</v>
      </c>
      <c r="H58" s="32" t="s">
        <v>68</v>
      </c>
      <c r="I58" s="84">
        <f>SUM(I10:I57)</f>
        <v>1394155</v>
      </c>
      <c r="J58" s="44"/>
    </row>
    <row r="59" spans="1:10" s="29" customFormat="1" ht="13.5" customHeight="1" x14ac:dyDescent="0.25">
      <c r="A59" s="34"/>
      <c r="B59" s="34"/>
      <c r="C59" s="28"/>
      <c r="D59" s="31"/>
      <c r="E59" s="43"/>
      <c r="F59" s="32"/>
      <c r="G59" s="43"/>
      <c r="H59" s="32"/>
      <c r="I59" s="43"/>
      <c r="J59" s="44"/>
    </row>
    <row r="60" spans="1:10" s="29" customFormat="1" ht="30" customHeight="1" x14ac:dyDescent="0.25">
      <c r="A60" s="34"/>
      <c r="B60" s="61" t="s">
        <v>70</v>
      </c>
      <c r="C60" s="305" t="s">
        <v>71</v>
      </c>
      <c r="D60" s="305"/>
      <c r="E60" s="305"/>
      <c r="F60" s="305"/>
      <c r="G60" s="305"/>
      <c r="H60" s="305"/>
      <c r="I60" s="305"/>
      <c r="J60" s="44"/>
    </row>
    <row r="61" spans="1:10" s="29" customFormat="1" ht="18" customHeight="1" x14ac:dyDescent="0.25">
      <c r="A61" s="66" t="s">
        <v>42</v>
      </c>
      <c r="B61" s="34"/>
      <c r="C61" s="34"/>
      <c r="D61" s="32"/>
      <c r="E61" s="35"/>
      <c r="F61" s="32"/>
      <c r="G61" s="35"/>
      <c r="H61" s="32"/>
      <c r="I61" s="35"/>
      <c r="J61" s="44"/>
    </row>
    <row r="62" spans="1:10" s="29" customFormat="1" ht="8.1" customHeight="1" x14ac:dyDescent="0.25">
      <c r="A62" s="46"/>
      <c r="B62" s="34"/>
      <c r="C62" s="34"/>
      <c r="D62" s="32"/>
      <c r="E62" s="35"/>
      <c r="F62" s="32"/>
      <c r="G62" s="35"/>
      <c r="H62" s="32"/>
      <c r="I62" s="35"/>
      <c r="J62" s="44"/>
    </row>
    <row r="63" spans="1:10" s="29" customFormat="1" ht="13.5" customHeight="1" x14ac:dyDescent="0.25">
      <c r="A63" s="34"/>
      <c r="B63" s="27"/>
      <c r="C63" s="34"/>
      <c r="D63" s="32"/>
      <c r="E63" s="35"/>
      <c r="F63" s="32"/>
      <c r="G63" s="35"/>
      <c r="H63" s="32"/>
      <c r="I63" s="35"/>
      <c r="J63" s="44"/>
    </row>
    <row r="64" spans="1:10" s="29" customFormat="1" ht="13.5" customHeight="1" x14ac:dyDescent="0.25">
      <c r="A64" s="34"/>
      <c r="B64" s="34"/>
      <c r="C64" s="254" t="s">
        <v>168</v>
      </c>
      <c r="D64" s="31" t="s">
        <v>68</v>
      </c>
      <c r="E64" s="149">
        <v>150797</v>
      </c>
      <c r="F64" s="31" t="s">
        <v>68</v>
      </c>
      <c r="G64" s="83"/>
      <c r="H64" s="31" t="s">
        <v>68</v>
      </c>
      <c r="I64" s="83">
        <v>156809</v>
      </c>
    </row>
    <row r="65" spans="1:20" s="29" customFormat="1" ht="13.5" customHeight="1" x14ac:dyDescent="0.25">
      <c r="A65" s="34"/>
      <c r="B65" s="34"/>
      <c r="C65" s="255" t="s">
        <v>212</v>
      </c>
      <c r="D65" s="32"/>
      <c r="E65" s="149">
        <v>14102532</v>
      </c>
      <c r="F65" s="32"/>
      <c r="G65" s="83"/>
      <c r="H65" s="32"/>
      <c r="I65" s="83">
        <v>16963944</v>
      </c>
    </row>
    <row r="66" spans="1:20" s="29" customFormat="1" ht="13.5" customHeight="1" x14ac:dyDescent="0.25">
      <c r="A66" s="34"/>
      <c r="B66" s="34"/>
      <c r="C66" s="41" t="s">
        <v>218</v>
      </c>
      <c r="D66" s="32"/>
      <c r="E66" s="83">
        <v>144000</v>
      </c>
      <c r="F66" s="32"/>
      <c r="G66" s="83"/>
      <c r="H66" s="32"/>
      <c r="I66" s="83"/>
    </row>
    <row r="67" spans="1:20" s="29" customFormat="1" ht="13.5" customHeight="1" x14ac:dyDescent="0.25">
      <c r="A67" s="34"/>
      <c r="B67" s="34"/>
      <c r="C67" s="41"/>
      <c r="D67" s="32"/>
      <c r="E67" s="83"/>
      <c r="F67" s="32"/>
      <c r="G67" s="83"/>
      <c r="H67" s="32"/>
      <c r="I67" s="83"/>
    </row>
    <row r="68" spans="1:20" s="29" customFormat="1" ht="13.5" customHeight="1" x14ac:dyDescent="0.25">
      <c r="A68" s="34"/>
      <c r="B68" s="34"/>
      <c r="C68" s="28"/>
      <c r="D68" s="31" t="s">
        <v>68</v>
      </c>
      <c r="E68" s="84">
        <f>SUM(E64:E67)</f>
        <v>14397329</v>
      </c>
      <c r="F68" s="31" t="s">
        <v>68</v>
      </c>
      <c r="G68" s="84">
        <f>SUM(G64:G67)</f>
        <v>0</v>
      </c>
      <c r="H68" s="31" t="s">
        <v>68</v>
      </c>
      <c r="I68" s="84">
        <f>SUM(I64:I67)</f>
        <v>17120753</v>
      </c>
    </row>
    <row r="69" spans="1:20" s="29" customFormat="1" ht="8.1" customHeight="1" x14ac:dyDescent="0.25">
      <c r="A69" s="34"/>
      <c r="B69" s="34"/>
      <c r="C69" s="34"/>
      <c r="D69" s="32"/>
      <c r="E69" s="35"/>
      <c r="F69" s="32"/>
      <c r="G69" s="35"/>
      <c r="H69" s="32"/>
      <c r="I69" s="35"/>
    </row>
    <row r="70" spans="1:20" s="29" customFormat="1" ht="13.5" customHeight="1" x14ac:dyDescent="0.25">
      <c r="A70" s="34"/>
      <c r="B70" s="27"/>
      <c r="C70" s="34"/>
      <c r="D70" s="32"/>
      <c r="E70" s="35"/>
      <c r="F70" s="32"/>
      <c r="G70" s="35"/>
      <c r="H70" s="32"/>
      <c r="I70" s="35"/>
      <c r="P70" s="47"/>
      <c r="R70" s="47"/>
      <c r="T70" s="47"/>
    </row>
    <row r="71" spans="1:20" s="29" customFormat="1" ht="8.1" customHeight="1" x14ac:dyDescent="0.25">
      <c r="A71" s="34"/>
      <c r="B71" s="34"/>
      <c r="C71" s="34"/>
      <c r="D71" s="33"/>
      <c r="E71" s="71"/>
      <c r="F71" s="33"/>
      <c r="G71" s="71"/>
      <c r="H71" s="33"/>
      <c r="I71" s="71"/>
    </row>
    <row r="72" spans="1:20" s="29" customFormat="1" ht="8.1" customHeight="1" x14ac:dyDescent="0.25">
      <c r="A72" s="34"/>
      <c r="B72" s="34"/>
      <c r="C72" s="42"/>
      <c r="D72" s="31"/>
      <c r="E72" s="43"/>
      <c r="F72" s="31"/>
      <c r="G72" s="43"/>
      <c r="H72" s="31"/>
      <c r="I72" s="43"/>
    </row>
    <row r="73" spans="1:20" s="29" customFormat="1" ht="13.5" customHeight="1" x14ac:dyDescent="0.25">
      <c r="A73" s="34"/>
      <c r="B73" s="34"/>
      <c r="C73" s="28" t="s">
        <v>43</v>
      </c>
      <c r="D73" s="31" t="s">
        <v>68</v>
      </c>
      <c r="E73" s="84">
        <f>+E68</f>
        <v>14397329</v>
      </c>
      <c r="F73" s="31" t="s">
        <v>68</v>
      </c>
      <c r="G73" s="84">
        <f>+G68</f>
        <v>0</v>
      </c>
      <c r="H73" s="31" t="s">
        <v>68</v>
      </c>
      <c r="I73" s="84">
        <f>+I68</f>
        <v>17120753</v>
      </c>
    </row>
    <row r="74" spans="1:20" s="29" customFormat="1" ht="13.5" customHeight="1" x14ac:dyDescent="0.25">
      <c r="A74" s="34"/>
      <c r="B74" s="42"/>
      <c r="C74" s="28"/>
      <c r="D74" s="31"/>
      <c r="E74" s="43"/>
      <c r="F74" s="31"/>
      <c r="G74" s="43"/>
      <c r="H74" s="31"/>
      <c r="I74" s="43"/>
    </row>
    <row r="75" spans="1:20" s="29" customFormat="1" ht="30.6" customHeight="1" x14ac:dyDescent="0.25">
      <c r="A75" s="34"/>
      <c r="B75" s="61" t="s">
        <v>70</v>
      </c>
      <c r="C75" s="305" t="s">
        <v>71</v>
      </c>
      <c r="D75" s="305"/>
      <c r="E75" s="305"/>
      <c r="F75" s="305"/>
      <c r="G75" s="305"/>
      <c r="H75" s="305"/>
      <c r="I75" s="305"/>
    </row>
    <row r="76" spans="1:20" s="29" customFormat="1" ht="8.1" customHeight="1" x14ac:dyDescent="0.25">
      <c r="A76" s="34"/>
      <c r="B76" s="34"/>
      <c r="C76" s="28"/>
      <c r="D76" s="32"/>
      <c r="E76" s="43"/>
      <c r="F76" s="32"/>
      <c r="G76" s="43"/>
      <c r="H76" s="32"/>
      <c r="I76" s="43"/>
    </row>
    <row r="77" spans="1:20" s="29" customFormat="1" ht="13.2" customHeight="1" x14ac:dyDescent="0.25">
      <c r="A77" s="55" t="s">
        <v>45</v>
      </c>
      <c r="B77" s="34"/>
      <c r="C77" s="34"/>
      <c r="D77" s="32"/>
      <c r="E77" s="35"/>
      <c r="F77" s="32"/>
      <c r="G77" s="35"/>
      <c r="H77" s="32"/>
      <c r="I77" s="35"/>
    </row>
    <row r="78" spans="1:20" s="29" customFormat="1" ht="13.5" customHeight="1" x14ac:dyDescent="0.25">
      <c r="A78" s="27"/>
      <c r="B78" s="34"/>
      <c r="C78" s="34"/>
      <c r="D78" s="31"/>
      <c r="E78" s="34"/>
      <c r="F78" s="31"/>
      <c r="G78" s="34"/>
      <c r="H78" s="31"/>
      <c r="I78" s="34"/>
    </row>
    <row r="79" spans="1:20" s="29" customFormat="1" ht="13.5" customHeight="1" x14ac:dyDescent="0.25">
      <c r="A79" s="34"/>
      <c r="B79" s="34"/>
      <c r="C79" s="259"/>
      <c r="D79" s="32" t="s">
        <v>68</v>
      </c>
      <c r="E79" s="83"/>
      <c r="F79" s="32" t="s">
        <v>68</v>
      </c>
      <c r="G79" s="83"/>
      <c r="H79" s="32" t="s">
        <v>68</v>
      </c>
      <c r="I79" s="83"/>
    </row>
    <row r="80" spans="1:20" s="29" customFormat="1" ht="13.5" customHeight="1" x14ac:dyDescent="0.25">
      <c r="A80" s="34"/>
      <c r="B80" s="34"/>
      <c r="C80" s="255"/>
      <c r="D80" s="32"/>
      <c r="E80" s="83"/>
      <c r="F80" s="32"/>
      <c r="G80" s="83"/>
      <c r="H80" s="32"/>
      <c r="I80" s="83"/>
    </row>
    <row r="81" spans="1:9" s="29" customFormat="1" ht="13.5" customHeight="1" x14ac:dyDescent="0.25">
      <c r="A81" s="34"/>
      <c r="B81" s="34"/>
      <c r="C81" s="41"/>
      <c r="D81" s="32"/>
      <c r="E81" s="83"/>
      <c r="F81" s="32"/>
      <c r="G81" s="83"/>
      <c r="H81" s="32"/>
      <c r="I81" s="83"/>
    </row>
    <row r="82" spans="1:9" s="29" customFormat="1" ht="13.5" customHeight="1" x14ac:dyDescent="0.25">
      <c r="A82" s="34"/>
      <c r="B82" s="34"/>
      <c r="C82" s="41"/>
      <c r="D82" s="32"/>
      <c r="E82" s="83"/>
      <c r="F82" s="32"/>
      <c r="G82" s="83"/>
      <c r="H82" s="32"/>
      <c r="I82" s="83"/>
    </row>
    <row r="83" spans="1:9" s="29" customFormat="1" ht="13.5" customHeight="1" x14ac:dyDescent="0.25">
      <c r="A83" s="34"/>
      <c r="B83" s="34"/>
      <c r="C83" s="28"/>
      <c r="D83" s="32" t="s">
        <v>68</v>
      </c>
      <c r="E83" s="84">
        <f>SUM(E79:E82)</f>
        <v>0</v>
      </c>
      <c r="F83" s="32" t="s">
        <v>68</v>
      </c>
      <c r="G83" s="84">
        <f>SUM(G79:G82)</f>
        <v>0</v>
      </c>
      <c r="H83" s="32" t="s">
        <v>68</v>
      </c>
      <c r="I83" s="84">
        <f>SUM(I79:I82)</f>
        <v>0</v>
      </c>
    </row>
    <row r="84" spans="1:9" s="29" customFormat="1" ht="8.1" customHeight="1" x14ac:dyDescent="0.25">
      <c r="A84" s="34"/>
      <c r="B84" s="34"/>
      <c r="C84" s="31"/>
      <c r="D84" s="32"/>
      <c r="E84" s="35"/>
      <c r="F84" s="32"/>
      <c r="G84" s="35"/>
      <c r="H84" s="32"/>
      <c r="I84" s="35"/>
    </row>
    <row r="85" spans="1:9" s="48" customFormat="1" ht="8.1" customHeight="1" x14ac:dyDescent="0.25">
      <c r="A85" s="42"/>
      <c r="B85" s="42"/>
      <c r="C85" s="49"/>
      <c r="D85" s="43"/>
      <c r="E85" s="43"/>
      <c r="F85" s="43"/>
      <c r="G85" s="43"/>
      <c r="H85" s="43"/>
      <c r="I85" s="43"/>
    </row>
    <row r="86" spans="1:9" s="29" customFormat="1" ht="13.5" customHeight="1" x14ac:dyDescent="0.25">
      <c r="A86" s="34"/>
      <c r="B86" s="34"/>
      <c r="C86" s="28" t="s">
        <v>46</v>
      </c>
      <c r="D86" s="32" t="s">
        <v>68</v>
      </c>
      <c r="E86" s="84">
        <f>E83</f>
        <v>0</v>
      </c>
      <c r="F86" s="32" t="s">
        <v>68</v>
      </c>
      <c r="G86" s="84">
        <f>G83</f>
        <v>0</v>
      </c>
      <c r="H86" s="32" t="s">
        <v>68</v>
      </c>
      <c r="I86" s="84">
        <f>I83</f>
        <v>0</v>
      </c>
    </row>
    <row r="87" spans="1:9" s="29" customFormat="1" ht="13.5" customHeight="1" x14ac:dyDescent="0.25">
      <c r="A87" s="34"/>
      <c r="B87" s="34"/>
      <c r="C87" s="28"/>
      <c r="D87" s="32"/>
      <c r="E87" s="43"/>
      <c r="F87" s="32"/>
      <c r="G87" s="43"/>
      <c r="H87" s="32"/>
      <c r="I87" s="43"/>
    </row>
    <row r="88" spans="1:9" s="29" customFormat="1" ht="31.2" customHeight="1" x14ac:dyDescent="0.25">
      <c r="A88" s="34"/>
      <c r="B88" s="61" t="s">
        <v>70</v>
      </c>
      <c r="C88" s="305" t="s">
        <v>71</v>
      </c>
      <c r="D88" s="305"/>
      <c r="E88" s="305"/>
      <c r="F88" s="305"/>
      <c r="G88" s="305"/>
      <c r="H88" s="305"/>
      <c r="I88" s="305"/>
    </row>
    <row r="89" spans="1:9" s="29" customFormat="1" ht="8.1" customHeight="1" x14ac:dyDescent="0.25">
      <c r="A89" s="34"/>
      <c r="B89" s="34"/>
      <c r="C89" s="34"/>
      <c r="D89" s="31"/>
      <c r="E89" s="34"/>
      <c r="F89" s="31"/>
      <c r="G89" s="34"/>
      <c r="H89" s="31"/>
      <c r="I89" s="34"/>
    </row>
    <row r="90" spans="1:9" s="29" customFormat="1" ht="13.5" customHeight="1" x14ac:dyDescent="0.25">
      <c r="A90" s="55" t="s">
        <v>47</v>
      </c>
      <c r="B90" s="34"/>
      <c r="C90" s="34"/>
      <c r="D90" s="31"/>
      <c r="E90" s="34"/>
      <c r="F90" s="31"/>
      <c r="G90" s="34"/>
      <c r="H90" s="31"/>
      <c r="I90" s="34"/>
    </row>
    <row r="91" spans="1:9" s="29" customFormat="1" ht="13.5" customHeight="1" x14ac:dyDescent="0.25">
      <c r="A91" s="27"/>
      <c r="B91" s="34"/>
      <c r="C91" s="34"/>
      <c r="D91" s="31"/>
      <c r="E91" s="34"/>
      <c r="F91" s="31"/>
      <c r="G91" s="34"/>
      <c r="H91" s="31"/>
      <c r="I91" s="34"/>
    </row>
    <row r="92" spans="1:9" s="29" customFormat="1" ht="13.5" customHeight="1" x14ac:dyDescent="0.25">
      <c r="A92" s="34"/>
      <c r="B92" s="34"/>
      <c r="C92" s="260" t="s">
        <v>216</v>
      </c>
      <c r="D92" s="32" t="s">
        <v>68</v>
      </c>
      <c r="E92" s="149">
        <v>701410</v>
      </c>
      <c r="F92" s="32" t="s">
        <v>68</v>
      </c>
      <c r="G92" s="83">
        <v>417244</v>
      </c>
      <c r="H92" s="32" t="s">
        <v>68</v>
      </c>
      <c r="I92" s="83">
        <v>724356</v>
      </c>
    </row>
    <row r="93" spans="1:9" s="29" customFormat="1" ht="13.5" customHeight="1" x14ac:dyDescent="0.25">
      <c r="A93" s="34"/>
      <c r="B93" s="34"/>
      <c r="C93" s="260" t="s">
        <v>213</v>
      </c>
      <c r="D93" s="32"/>
      <c r="E93" s="149">
        <v>192900</v>
      </c>
      <c r="F93" s="32"/>
      <c r="G93" s="83">
        <v>190918</v>
      </c>
      <c r="H93" s="32"/>
      <c r="I93" s="83">
        <v>191226</v>
      </c>
    </row>
    <row r="94" spans="1:9" s="29" customFormat="1" ht="13.5" customHeight="1" x14ac:dyDescent="0.25">
      <c r="A94" s="34"/>
      <c r="B94" s="34"/>
      <c r="C94" s="254" t="s">
        <v>214</v>
      </c>
      <c r="D94" s="32"/>
      <c r="E94" s="149">
        <v>691110</v>
      </c>
      <c r="F94" s="32"/>
      <c r="G94" s="83">
        <v>800113</v>
      </c>
      <c r="H94" s="32"/>
      <c r="I94" s="83">
        <v>741580</v>
      </c>
    </row>
    <row r="95" spans="1:9" s="29" customFormat="1" ht="13.5" customHeight="1" x14ac:dyDescent="0.25">
      <c r="A95" s="34"/>
      <c r="B95" s="34"/>
      <c r="C95" s="41" t="s">
        <v>215</v>
      </c>
      <c r="D95" s="32"/>
      <c r="E95" s="83">
        <v>128500</v>
      </c>
      <c r="F95" s="32"/>
      <c r="G95" s="83">
        <v>133355</v>
      </c>
      <c r="H95" s="32"/>
      <c r="I95" s="83">
        <v>135000</v>
      </c>
    </row>
    <row r="96" spans="1:9" s="29" customFormat="1" ht="13.5" customHeight="1" x14ac:dyDescent="0.25">
      <c r="A96" s="34"/>
      <c r="B96" s="34"/>
      <c r="C96" s="28"/>
      <c r="D96" s="32" t="s">
        <v>68</v>
      </c>
      <c r="E96" s="84">
        <f>SUM(E92:E95)</f>
        <v>1713920</v>
      </c>
      <c r="F96" s="32" t="s">
        <v>68</v>
      </c>
      <c r="G96" s="84">
        <f>SUM(G92:G95)</f>
        <v>1541630</v>
      </c>
      <c r="H96" s="32" t="s">
        <v>68</v>
      </c>
      <c r="I96" s="84">
        <f>SUM(I92:I95)</f>
        <v>1792162</v>
      </c>
    </row>
    <row r="97" spans="1:9" s="29" customFormat="1" ht="8.1" customHeight="1" x14ac:dyDescent="0.25">
      <c r="A97" s="34"/>
      <c r="B97" s="34"/>
      <c r="C97" s="31"/>
      <c r="D97" s="32"/>
      <c r="E97" s="35"/>
      <c r="F97" s="32"/>
      <c r="G97" s="35"/>
      <c r="H97" s="32"/>
      <c r="I97" s="35"/>
    </row>
    <row r="98" spans="1:9" s="48" customFormat="1" ht="8.1" customHeight="1" x14ac:dyDescent="0.25">
      <c r="A98" s="42"/>
      <c r="B98" s="42"/>
      <c r="C98" s="49"/>
      <c r="D98" s="43"/>
      <c r="E98" s="43"/>
      <c r="F98" s="43"/>
      <c r="G98" s="43"/>
      <c r="H98" s="43"/>
      <c r="I98" s="84"/>
    </row>
    <row r="99" spans="1:9" s="29" customFormat="1" ht="13.5" customHeight="1" x14ac:dyDescent="0.25">
      <c r="A99" s="34"/>
      <c r="B99" s="34"/>
      <c r="C99" s="28" t="s">
        <v>25</v>
      </c>
      <c r="D99" s="32" t="s">
        <v>68</v>
      </c>
      <c r="E99" s="84">
        <f>E96</f>
        <v>1713920</v>
      </c>
      <c r="F99" s="32" t="s">
        <v>68</v>
      </c>
      <c r="G99" s="84">
        <f>G96</f>
        <v>1541630</v>
      </c>
      <c r="H99" s="32" t="s">
        <v>68</v>
      </c>
      <c r="I99" s="84">
        <f>I96</f>
        <v>1792162</v>
      </c>
    </row>
    <row r="100" spans="1:9" s="29" customFormat="1" ht="13.5" customHeight="1" x14ac:dyDescent="0.25">
      <c r="A100" s="34"/>
      <c r="B100" s="34"/>
      <c r="C100" s="28"/>
      <c r="D100" s="32"/>
      <c r="E100" s="43"/>
      <c r="F100" s="32"/>
      <c r="G100" s="43"/>
      <c r="H100" s="32"/>
      <c r="I100" s="43"/>
    </row>
    <row r="101" spans="1:9" s="29" customFormat="1" ht="31.2" customHeight="1" x14ac:dyDescent="0.25">
      <c r="A101" s="27"/>
      <c r="B101" s="61" t="s">
        <v>70</v>
      </c>
      <c r="C101" s="305" t="s">
        <v>71</v>
      </c>
      <c r="D101" s="305"/>
      <c r="E101" s="305"/>
      <c r="F101" s="305"/>
      <c r="G101" s="305"/>
      <c r="H101" s="305"/>
      <c r="I101" s="305"/>
    </row>
    <row r="102" spans="1:9" s="30" customFormat="1" ht="8.1" customHeight="1" x14ac:dyDescent="0.25">
      <c r="A102" s="34"/>
      <c r="B102" s="34"/>
      <c r="C102" s="28"/>
      <c r="D102" s="32"/>
      <c r="E102" s="43"/>
      <c r="F102" s="32"/>
      <c r="G102" s="43"/>
      <c r="H102" s="32"/>
      <c r="I102" s="43"/>
    </row>
    <row r="103" spans="1:9" s="30" customFormat="1" ht="13.5" customHeight="1" x14ac:dyDescent="0.25">
      <c r="A103" s="44"/>
      <c r="B103" s="50"/>
      <c r="C103" s="72"/>
      <c r="D103" s="51"/>
      <c r="E103" s="51"/>
      <c r="F103" s="51"/>
      <c r="G103" s="51"/>
      <c r="H103" s="51"/>
      <c r="I103" s="51"/>
    </row>
    <row r="104" spans="1:9" s="30" customFormat="1" ht="13.5" customHeight="1" thickBot="1" x14ac:dyDescent="0.3">
      <c r="A104" s="34"/>
      <c r="B104" s="34"/>
      <c r="C104" s="28" t="s">
        <v>7</v>
      </c>
      <c r="D104" s="32" t="s">
        <v>68</v>
      </c>
      <c r="E104" s="85">
        <f>E58+E73+E86++E99</f>
        <v>17424822</v>
      </c>
      <c r="F104" s="32" t="s">
        <v>68</v>
      </c>
      <c r="G104" s="85">
        <f>G58+G73+G86++G99</f>
        <v>2520022</v>
      </c>
      <c r="H104" s="32" t="s">
        <v>68</v>
      </c>
      <c r="I104" s="85">
        <f>I58+I73+I86++I99</f>
        <v>20307070</v>
      </c>
    </row>
    <row r="105" spans="1:9" s="30" customFormat="1" ht="13.5" customHeight="1" thickTop="1" x14ac:dyDescent="0.25">
      <c r="A105" s="34"/>
      <c r="B105" s="34"/>
      <c r="C105" s="28"/>
      <c r="D105" s="32"/>
      <c r="E105" s="43"/>
      <c r="F105" s="32"/>
      <c r="G105" s="43"/>
      <c r="H105" s="32"/>
      <c r="I105" s="43"/>
    </row>
    <row r="106" spans="1:9" s="30" customFormat="1" ht="31.2" customHeight="1" x14ac:dyDescent="0.25">
      <c r="A106" s="44"/>
      <c r="B106" s="61" t="s">
        <v>70</v>
      </c>
      <c r="C106" s="305" t="s">
        <v>71</v>
      </c>
      <c r="D106" s="305"/>
      <c r="E106" s="305"/>
      <c r="F106" s="305"/>
      <c r="G106" s="305"/>
      <c r="H106" s="305"/>
      <c r="I106" s="305"/>
    </row>
    <row r="107" spans="1:9" ht="13.8" x14ac:dyDescent="0.25">
      <c r="A107" s="10"/>
      <c r="B107" s="10"/>
      <c r="C107" s="11"/>
      <c r="D107" s="12"/>
      <c r="E107" s="13"/>
      <c r="F107" s="12"/>
      <c r="G107" s="13"/>
      <c r="H107" s="12"/>
      <c r="I107" s="13"/>
    </row>
    <row r="108" spans="1:9" ht="13.8" x14ac:dyDescent="0.25">
      <c r="A108" s="7"/>
      <c r="B108" s="10"/>
      <c r="C108" s="11"/>
      <c r="D108" s="12"/>
      <c r="E108" s="13"/>
      <c r="F108" s="12"/>
      <c r="G108" s="13"/>
      <c r="H108" s="12"/>
      <c r="I108" s="13"/>
    </row>
    <row r="109" spans="1:9" ht="15" x14ac:dyDescent="0.25">
      <c r="A109" s="3"/>
      <c r="B109" s="3"/>
      <c r="D109" s="4"/>
      <c r="E109" s="14"/>
      <c r="F109" s="4"/>
      <c r="G109" s="14"/>
      <c r="H109" s="4"/>
      <c r="I109" s="14"/>
    </row>
    <row r="110" spans="1:9" x14ac:dyDescent="0.2">
      <c r="D110" s="3"/>
      <c r="F110" s="3"/>
      <c r="H110" s="3"/>
    </row>
    <row r="111" spans="1:9" x14ac:dyDescent="0.2">
      <c r="D111" s="3"/>
      <c r="F111" s="3"/>
      <c r="H111" s="3"/>
    </row>
    <row r="112" spans="1:9" x14ac:dyDescent="0.2">
      <c r="D112" s="3"/>
      <c r="F112" s="3"/>
      <c r="H112" s="3"/>
    </row>
    <row r="113" spans="4:8" x14ac:dyDescent="0.2">
      <c r="D113" s="3"/>
      <c r="F113" s="3"/>
      <c r="H113" s="3"/>
    </row>
    <row r="114" spans="4:8" x14ac:dyDescent="0.2">
      <c r="D114" s="3"/>
      <c r="F114" s="3"/>
      <c r="H114" s="3"/>
    </row>
    <row r="115" spans="4:8" x14ac:dyDescent="0.2">
      <c r="D115" s="3"/>
      <c r="F115" s="3"/>
      <c r="H115" s="3"/>
    </row>
    <row r="116" spans="4:8" x14ac:dyDescent="0.2">
      <c r="D116" s="3"/>
      <c r="F116" s="3"/>
      <c r="H116" s="3"/>
    </row>
    <row r="117" spans="4:8" x14ac:dyDescent="0.2">
      <c r="D117" s="3"/>
      <c r="F117" s="3"/>
      <c r="H117" s="3"/>
    </row>
    <row r="118" spans="4:8" x14ac:dyDescent="0.2">
      <c r="D118" s="3"/>
      <c r="F118" s="3"/>
      <c r="H118" s="3"/>
    </row>
    <row r="120" spans="4:8" ht="13.8" x14ac:dyDescent="0.25">
      <c r="E120" s="13"/>
    </row>
  </sheetData>
  <sheetProtection formatColumns="0" formatRows="0" insertRows="0" deleteRows="0" selectLockedCells="1"/>
  <mergeCells count="10">
    <mergeCell ref="C75:I75"/>
    <mergeCell ref="C88:I88"/>
    <mergeCell ref="C106:I106"/>
    <mergeCell ref="C101:I101"/>
    <mergeCell ref="A1:I1"/>
    <mergeCell ref="A2:I2"/>
    <mergeCell ref="A3:I3"/>
    <mergeCell ref="C60:I60"/>
    <mergeCell ref="A6:C6"/>
    <mergeCell ref="A5:C5"/>
  </mergeCells>
  <phoneticPr fontId="12" type="noConversion"/>
  <printOptions horizontalCentered="1"/>
  <pageMargins left="0.5" right="0.5" top="0.5" bottom="0.5" header="0.5" footer="0.25"/>
  <pageSetup scale="80" fitToHeight="5" orientation="portrait" r:id="rId1"/>
  <headerFooter alignWithMargins="0">
    <oddFooter>&amp;L&amp;"Arial,Bold"&amp;13 4/15&amp;C&amp;"Arial,Bold"&amp;13SCHEDULE C</oddFooter>
  </headerFooter>
  <rowBreaks count="1" manualBreakCount="1">
    <brk id="6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1"/>
  <sheetViews>
    <sheetView showGridLines="0" showZeros="0" showOutlineSymbols="0" topLeftCell="A30" zoomScaleNormal="100" workbookViewId="0">
      <selection activeCell="A30" sqref="A30"/>
    </sheetView>
  </sheetViews>
  <sheetFormatPr defaultColWidth="8.6640625" defaultRowHeight="11.4" x14ac:dyDescent="0.2"/>
  <cols>
    <col min="1" max="1" width="36.33203125" style="1" customWidth="1"/>
    <col min="2" max="2" width="2.6640625" style="1" customWidth="1"/>
    <col min="3" max="3" width="13.6640625" style="1" customWidth="1"/>
    <col min="4" max="4" width="2.6640625" style="1" customWidth="1"/>
    <col min="5" max="5" width="13.6640625" style="1" customWidth="1"/>
    <col min="6" max="6" width="2.6640625" style="1" customWidth="1"/>
    <col min="7" max="7" width="13.6640625" style="1" customWidth="1"/>
    <col min="8" max="8" width="2.6640625" style="3" customWidth="1"/>
    <col min="9" max="9" width="13.6640625" style="1" customWidth="1"/>
    <col min="10" max="16384" width="8.6640625" style="1"/>
  </cols>
  <sheetData>
    <row r="1" spans="1:9" s="26" customFormat="1" ht="15" customHeight="1" x14ac:dyDescent="0.25">
      <c r="A1" s="314" t="str">
        <f>City_Town_of</f>
        <v>TOWN OF FREDONIA-FINAL BUDGET</v>
      </c>
      <c r="B1" s="314"/>
      <c r="C1" s="314"/>
      <c r="D1" s="314"/>
      <c r="E1" s="314"/>
      <c r="F1" s="314"/>
      <c r="G1" s="314"/>
      <c r="H1" s="314"/>
      <c r="I1" s="314"/>
    </row>
    <row r="2" spans="1:9" s="26" customFormat="1" ht="18" customHeight="1" x14ac:dyDescent="0.25">
      <c r="A2" s="315" t="s">
        <v>121</v>
      </c>
      <c r="B2" s="315"/>
      <c r="C2" s="315"/>
      <c r="D2" s="315"/>
      <c r="E2" s="315"/>
      <c r="F2" s="315"/>
      <c r="G2" s="315"/>
      <c r="H2" s="315"/>
      <c r="I2" s="315"/>
    </row>
    <row r="3" spans="1:9" s="26" customFormat="1" ht="17.25" customHeight="1" x14ac:dyDescent="0.25">
      <c r="A3" s="316" t="str">
        <f>"Fiscal Year " &amp; Instructions!E7</f>
        <v>Fiscal Year 2019</v>
      </c>
      <c r="B3" s="316"/>
      <c r="C3" s="316"/>
      <c r="D3" s="316"/>
      <c r="E3" s="316"/>
      <c r="F3" s="316"/>
      <c r="G3" s="316"/>
      <c r="H3" s="316"/>
      <c r="I3" s="316"/>
    </row>
    <row r="4" spans="1:9" s="7" customFormat="1" ht="8.1" customHeight="1" x14ac:dyDescent="0.25">
      <c r="A4" s="21"/>
      <c r="B4" s="21"/>
      <c r="C4" s="21"/>
      <c r="D4" s="21"/>
      <c r="E4" s="21"/>
      <c r="F4" s="21"/>
      <c r="G4" s="10"/>
      <c r="H4" s="21"/>
      <c r="I4" s="21"/>
    </row>
    <row r="5" spans="1:9" s="29" customFormat="1" ht="13.5" customHeight="1" x14ac:dyDescent="0.25">
      <c r="A5" s="21"/>
      <c r="B5" s="21"/>
      <c r="C5" s="317" t="s">
        <v>11</v>
      </c>
      <c r="D5" s="317"/>
      <c r="E5" s="317"/>
      <c r="F5" s="21"/>
      <c r="G5" s="317" t="s">
        <v>12</v>
      </c>
      <c r="H5" s="317"/>
      <c r="I5" s="317"/>
    </row>
    <row r="6" spans="1:9" s="29" customFormat="1" ht="13.5" customHeight="1" thickBot="1" x14ac:dyDescent="0.3">
      <c r="A6" s="21"/>
      <c r="B6" s="21"/>
      <c r="C6" s="312">
        <f>Instructions!E7</f>
        <v>2019</v>
      </c>
      <c r="D6" s="312"/>
      <c r="E6" s="312"/>
      <c r="F6" s="21"/>
      <c r="G6" s="313">
        <f>Instructions!E7</f>
        <v>2019</v>
      </c>
      <c r="H6" s="313"/>
      <c r="I6" s="313"/>
    </row>
    <row r="7" spans="1:9" s="29" customFormat="1" ht="13.5" customHeight="1" thickTop="1" thickBot="1" x14ac:dyDescent="0.3">
      <c r="A7" s="23" t="s">
        <v>1</v>
      </c>
      <c r="B7" s="21"/>
      <c r="C7" s="24" t="s">
        <v>26</v>
      </c>
      <c r="D7" s="25"/>
      <c r="E7" s="22" t="s">
        <v>8</v>
      </c>
      <c r="F7" s="21"/>
      <c r="G7" s="23" t="s">
        <v>9</v>
      </c>
      <c r="H7" s="21"/>
      <c r="I7" s="23" t="s">
        <v>10</v>
      </c>
    </row>
    <row r="8" spans="1:9" s="29" customFormat="1" ht="18.75" customHeight="1" thickTop="1" x14ac:dyDescent="0.25">
      <c r="A8" s="55" t="s">
        <v>33</v>
      </c>
      <c r="B8" s="35"/>
      <c r="C8" s="35"/>
      <c r="D8" s="35"/>
      <c r="E8" s="35"/>
      <c r="F8" s="35"/>
      <c r="G8" s="35"/>
      <c r="H8" s="35"/>
      <c r="I8" s="35"/>
    </row>
    <row r="9" spans="1:9" s="29" customFormat="1" ht="13.5" customHeight="1" x14ac:dyDescent="0.25">
      <c r="A9" s="41"/>
      <c r="B9" s="32" t="s">
        <v>68</v>
      </c>
      <c r="C9" s="79"/>
      <c r="D9" s="32" t="s">
        <v>68</v>
      </c>
      <c r="E9" s="79"/>
      <c r="F9" s="32" t="s">
        <v>68</v>
      </c>
      <c r="G9" s="79"/>
      <c r="H9" s="32" t="s">
        <v>68</v>
      </c>
      <c r="I9" s="79"/>
    </row>
    <row r="10" spans="1:9" s="29" customFormat="1" ht="13.5" customHeight="1" x14ac:dyDescent="0.25">
      <c r="A10" s="41"/>
      <c r="B10" s="32"/>
      <c r="C10" s="79"/>
      <c r="D10" s="32"/>
      <c r="E10" s="79"/>
      <c r="F10" s="32"/>
      <c r="G10" s="79"/>
      <c r="H10" s="32"/>
      <c r="I10" s="79"/>
    </row>
    <row r="11" spans="1:9" s="29" customFormat="1" ht="13.5" customHeight="1" x14ac:dyDescent="0.25">
      <c r="A11" s="41"/>
      <c r="B11" s="32"/>
      <c r="C11" s="79"/>
      <c r="D11" s="32"/>
      <c r="E11" s="79"/>
      <c r="F11" s="32"/>
      <c r="G11" s="79"/>
      <c r="H11" s="32"/>
      <c r="I11" s="79"/>
    </row>
    <row r="12" spans="1:9" s="29" customFormat="1" ht="13.5" customHeight="1" x14ac:dyDescent="0.25">
      <c r="A12" s="41"/>
      <c r="B12" s="32"/>
      <c r="C12" s="79"/>
      <c r="D12" s="32"/>
      <c r="E12" s="79"/>
      <c r="F12" s="32"/>
      <c r="G12" s="79"/>
      <c r="H12" s="32"/>
      <c r="I12" s="79"/>
    </row>
    <row r="13" spans="1:9" s="29" customFormat="1" ht="13.5" customHeight="1" x14ac:dyDescent="0.25">
      <c r="A13" s="41"/>
      <c r="B13" s="32"/>
      <c r="C13" s="79"/>
      <c r="D13" s="32"/>
      <c r="E13" s="79"/>
      <c r="F13" s="32"/>
      <c r="G13" s="79"/>
      <c r="H13" s="32"/>
      <c r="I13" s="79"/>
    </row>
    <row r="14" spans="1:9" s="29" customFormat="1" ht="13.5" customHeight="1" x14ac:dyDescent="0.25">
      <c r="A14" s="28" t="s">
        <v>41</v>
      </c>
      <c r="B14" s="32" t="s">
        <v>68</v>
      </c>
      <c r="C14" s="86">
        <f>SUM(C9:C13)</f>
        <v>0</v>
      </c>
      <c r="D14" s="32" t="s">
        <v>68</v>
      </c>
      <c r="E14" s="86">
        <f>SUM(E9:E13)</f>
        <v>0</v>
      </c>
      <c r="F14" s="32" t="s">
        <v>68</v>
      </c>
      <c r="G14" s="86">
        <f>SUM(G9:G13)</f>
        <v>0</v>
      </c>
      <c r="H14" s="32" t="s">
        <v>68</v>
      </c>
      <c r="I14" s="86">
        <f>SUM(I9:I13)</f>
        <v>0</v>
      </c>
    </row>
    <row r="15" spans="1:9" s="29" customFormat="1" ht="18.75" customHeight="1" x14ac:dyDescent="0.25">
      <c r="A15" s="55" t="s">
        <v>42</v>
      </c>
      <c r="B15" s="32"/>
      <c r="C15" s="35"/>
      <c r="D15" s="32"/>
      <c r="E15" s="35"/>
      <c r="F15" s="32"/>
      <c r="G15" s="35"/>
      <c r="H15" s="32"/>
      <c r="I15" s="35"/>
    </row>
    <row r="16" spans="1:9" s="29" customFormat="1" ht="13.5" customHeight="1" x14ac:dyDescent="0.25">
      <c r="A16" s="255" t="s">
        <v>169</v>
      </c>
      <c r="B16" s="32" t="s">
        <v>68</v>
      </c>
      <c r="C16" s="79"/>
      <c r="D16" s="32" t="s">
        <v>68</v>
      </c>
      <c r="E16" s="79"/>
      <c r="F16" s="32" t="s">
        <v>68</v>
      </c>
      <c r="G16" s="261"/>
      <c r="H16" s="32" t="s">
        <v>68</v>
      </c>
      <c r="I16" s="79"/>
    </row>
    <row r="17" spans="1:9" s="29" customFormat="1" ht="13.5" customHeight="1" x14ac:dyDescent="0.25">
      <c r="A17" s="255" t="s">
        <v>170</v>
      </c>
      <c r="B17" s="32"/>
      <c r="C17" s="79"/>
      <c r="D17" s="32"/>
      <c r="E17" s="79"/>
      <c r="F17" s="32"/>
      <c r="G17" s="261"/>
      <c r="H17" s="32"/>
      <c r="I17" s="79"/>
    </row>
    <row r="18" spans="1:9" s="29" customFormat="1" ht="13.5" customHeight="1" x14ac:dyDescent="0.25">
      <c r="A18" s="255" t="s">
        <v>171</v>
      </c>
      <c r="B18" s="32"/>
      <c r="C18" s="79"/>
      <c r="D18" s="32"/>
      <c r="E18" s="79"/>
      <c r="F18" s="32"/>
      <c r="G18" s="261"/>
      <c r="H18" s="32"/>
      <c r="I18" s="79"/>
    </row>
    <row r="19" spans="1:9" s="29" customFormat="1" ht="13.5" customHeight="1" x14ac:dyDescent="0.25">
      <c r="A19" s="41"/>
      <c r="B19" s="32"/>
      <c r="C19" s="79"/>
      <c r="D19" s="32"/>
      <c r="E19" s="79"/>
      <c r="F19" s="32"/>
      <c r="G19" s="79"/>
      <c r="H19" s="32"/>
      <c r="I19" s="79"/>
    </row>
    <row r="20" spans="1:9" s="29" customFormat="1" ht="13.5" customHeight="1" x14ac:dyDescent="0.25">
      <c r="A20" s="41"/>
      <c r="B20" s="32"/>
      <c r="C20" s="79"/>
      <c r="D20" s="32"/>
      <c r="E20" s="79"/>
      <c r="F20" s="32"/>
      <c r="G20" s="79"/>
      <c r="H20" s="32"/>
      <c r="I20" s="79"/>
    </row>
    <row r="21" spans="1:9" s="29" customFormat="1" ht="13.5" customHeight="1" x14ac:dyDescent="0.25">
      <c r="A21" s="28" t="s">
        <v>43</v>
      </c>
      <c r="B21" s="32" t="s">
        <v>68</v>
      </c>
      <c r="C21" s="86">
        <f>SUM(C16:C20)</f>
        <v>0</v>
      </c>
      <c r="D21" s="32" t="s">
        <v>68</v>
      </c>
      <c r="E21" s="86">
        <f>SUM(E16:E20)</f>
        <v>0</v>
      </c>
      <c r="F21" s="32" t="s">
        <v>68</v>
      </c>
      <c r="G21" s="86">
        <f>SUM(G16:G20)</f>
        <v>0</v>
      </c>
      <c r="H21" s="32" t="s">
        <v>68</v>
      </c>
      <c r="I21" s="86">
        <f>SUM(I16:I20)</f>
        <v>0</v>
      </c>
    </row>
    <row r="22" spans="1:9" s="264" customFormat="1" ht="18.75" customHeight="1" x14ac:dyDescent="0.25">
      <c r="A22" s="262" t="s">
        <v>47</v>
      </c>
      <c r="B22" s="148"/>
      <c r="C22" s="263"/>
      <c r="D22" s="148"/>
      <c r="E22" s="263"/>
      <c r="F22" s="148"/>
      <c r="G22" s="263"/>
      <c r="H22" s="148"/>
      <c r="I22" s="263"/>
    </row>
    <row r="23" spans="1:9" s="264" customFormat="1" ht="13.5" customHeight="1" x14ac:dyDescent="0.25">
      <c r="A23" s="255" t="s">
        <v>173</v>
      </c>
      <c r="B23" s="148" t="s">
        <v>68</v>
      </c>
      <c r="C23" s="261"/>
      <c r="D23" s="148" t="s">
        <v>68</v>
      </c>
      <c r="E23" s="261"/>
      <c r="F23" s="148" t="s">
        <v>68</v>
      </c>
      <c r="G23" s="261"/>
      <c r="H23" s="148" t="s">
        <v>68</v>
      </c>
      <c r="I23" s="261"/>
    </row>
    <row r="24" spans="1:9" s="264" customFormat="1" ht="13.5" customHeight="1" x14ac:dyDescent="0.25">
      <c r="A24" s="255"/>
      <c r="B24" s="148"/>
      <c r="C24" s="261"/>
      <c r="D24" s="148"/>
      <c r="E24" s="261"/>
      <c r="F24" s="148"/>
      <c r="G24" s="261"/>
      <c r="H24" s="148"/>
      <c r="I24" s="261"/>
    </row>
    <row r="25" spans="1:9" s="264" customFormat="1" ht="13.5" customHeight="1" x14ac:dyDescent="0.25">
      <c r="A25" s="255"/>
      <c r="B25" s="148"/>
      <c r="C25" s="261"/>
      <c r="D25" s="148"/>
      <c r="E25" s="261"/>
      <c r="F25" s="148"/>
      <c r="G25" s="261"/>
      <c r="H25" s="148"/>
      <c r="I25" s="261"/>
    </row>
    <row r="26" spans="1:9" s="264" customFormat="1" ht="13.5" customHeight="1" x14ac:dyDescent="0.25">
      <c r="A26" s="255"/>
      <c r="B26" s="148"/>
      <c r="C26" s="261"/>
      <c r="D26" s="148"/>
      <c r="E26" s="261"/>
      <c r="F26" s="148"/>
      <c r="G26" s="261"/>
      <c r="H26" s="148"/>
      <c r="I26" s="261"/>
    </row>
    <row r="27" spans="1:9" s="264" customFormat="1" ht="13.5" customHeight="1" x14ac:dyDescent="0.25">
      <c r="A27" s="255"/>
      <c r="B27" s="148"/>
      <c r="C27" s="261"/>
      <c r="D27" s="148"/>
      <c r="E27" s="261"/>
      <c r="F27" s="148"/>
      <c r="G27" s="261"/>
      <c r="H27" s="148"/>
      <c r="I27" s="261"/>
    </row>
    <row r="28" spans="1:9" s="264" customFormat="1" ht="13.5" customHeight="1" x14ac:dyDescent="0.25">
      <c r="A28" s="265" t="s">
        <v>43</v>
      </c>
      <c r="B28" s="148" t="s">
        <v>68</v>
      </c>
      <c r="C28" s="266">
        <f>SUM(C23:C27)</f>
        <v>0</v>
      </c>
      <c r="D28" s="148" t="s">
        <v>68</v>
      </c>
      <c r="E28" s="266">
        <f>SUM(E23:E27)</f>
        <v>0</v>
      </c>
      <c r="F28" s="148" t="s">
        <v>68</v>
      </c>
      <c r="G28" s="266">
        <f>SUM(G23:G27)</f>
        <v>0</v>
      </c>
      <c r="H28" s="148" t="s">
        <v>68</v>
      </c>
      <c r="I28" s="266">
        <f>SUM(I23:I27)</f>
        <v>0</v>
      </c>
    </row>
    <row r="29" spans="1:9" s="29" customFormat="1" ht="18.75" customHeight="1" x14ac:dyDescent="0.25">
      <c r="A29" s="55" t="s">
        <v>44</v>
      </c>
      <c r="B29" s="32"/>
      <c r="C29" s="35"/>
      <c r="D29" s="32"/>
      <c r="E29" s="35"/>
      <c r="F29" s="32"/>
      <c r="G29" s="35"/>
      <c r="H29" s="32"/>
      <c r="I29" s="35"/>
    </row>
    <row r="30" spans="1:9" s="29" customFormat="1" ht="13.5" customHeight="1" x14ac:dyDescent="0.25">
      <c r="A30" s="255" t="s">
        <v>172</v>
      </c>
      <c r="B30" s="32" t="s">
        <v>68</v>
      </c>
      <c r="C30" s="79"/>
      <c r="D30" s="32" t="s">
        <v>68</v>
      </c>
      <c r="E30" s="79"/>
      <c r="F30" s="32" t="s">
        <v>68</v>
      </c>
      <c r="G30" s="79"/>
      <c r="H30" s="32" t="s">
        <v>68</v>
      </c>
      <c r="I30" s="79"/>
    </row>
    <row r="31" spans="1:9" s="29" customFormat="1" ht="13.5" customHeight="1" x14ac:dyDescent="0.25">
      <c r="A31" s="41"/>
      <c r="B31" s="32"/>
      <c r="C31" s="79"/>
      <c r="D31" s="32"/>
      <c r="E31" s="79"/>
      <c r="F31" s="32"/>
      <c r="G31" s="79"/>
      <c r="H31" s="32"/>
      <c r="I31" s="79"/>
    </row>
    <row r="32" spans="1:9" s="29" customFormat="1" ht="13.5" customHeight="1" x14ac:dyDescent="0.25">
      <c r="A32" s="41"/>
      <c r="B32" s="32"/>
      <c r="C32" s="79"/>
      <c r="D32" s="32"/>
      <c r="E32" s="79"/>
      <c r="F32" s="32"/>
      <c r="G32" s="79"/>
      <c r="H32" s="32"/>
      <c r="I32" s="79"/>
    </row>
    <row r="33" spans="1:9" s="29" customFormat="1" ht="13.5" customHeight="1" x14ac:dyDescent="0.25">
      <c r="A33" s="41"/>
      <c r="B33" s="32"/>
      <c r="C33" s="79"/>
      <c r="D33" s="32"/>
      <c r="E33" s="79"/>
      <c r="F33" s="32"/>
      <c r="G33" s="79"/>
      <c r="H33" s="32"/>
      <c r="I33" s="79"/>
    </row>
    <row r="34" spans="1:9" s="29" customFormat="1" ht="13.5" customHeight="1" x14ac:dyDescent="0.25">
      <c r="A34" s="41"/>
      <c r="B34" s="32"/>
      <c r="C34" s="79"/>
      <c r="D34" s="32"/>
      <c r="E34" s="79"/>
      <c r="F34" s="32"/>
      <c r="G34" s="79"/>
      <c r="H34" s="32"/>
      <c r="I34" s="79"/>
    </row>
    <row r="35" spans="1:9" s="29" customFormat="1" ht="13.5" customHeight="1" x14ac:dyDescent="0.25">
      <c r="A35" s="28" t="s">
        <v>25</v>
      </c>
      <c r="B35" s="32" t="s">
        <v>68</v>
      </c>
      <c r="C35" s="86">
        <f>SUM(C30:C34)</f>
        <v>0</v>
      </c>
      <c r="D35" s="32" t="s">
        <v>68</v>
      </c>
      <c r="E35" s="86">
        <f>SUM(E30:E34)</f>
        <v>0</v>
      </c>
      <c r="F35" s="32" t="s">
        <v>68</v>
      </c>
      <c r="G35" s="86">
        <f>SUM(G30:G34)</f>
        <v>0</v>
      </c>
      <c r="H35" s="32" t="s">
        <v>68</v>
      </c>
      <c r="I35" s="86">
        <f>SUM(I30:I34)</f>
        <v>0</v>
      </c>
    </row>
    <row r="36" spans="1:9" s="29" customFormat="1" ht="8.1" customHeight="1" x14ac:dyDescent="0.25">
      <c r="A36" s="28"/>
      <c r="B36" s="32"/>
      <c r="C36" s="90"/>
      <c r="D36" s="32"/>
      <c r="E36" s="90"/>
      <c r="F36" s="32"/>
      <c r="G36" s="90"/>
      <c r="H36" s="32"/>
      <c r="I36" s="90"/>
    </row>
    <row r="37" spans="1:9" s="29" customFormat="1" ht="18.75" customHeight="1" thickBot="1" x14ac:dyDescent="0.3">
      <c r="A37" s="73" t="s">
        <v>7</v>
      </c>
      <c r="B37" s="32" t="s">
        <v>68</v>
      </c>
      <c r="C37" s="89">
        <f>C14+C21+C35</f>
        <v>0</v>
      </c>
      <c r="D37" s="32" t="s">
        <v>68</v>
      </c>
      <c r="E37" s="89">
        <f>E14+E21+E35</f>
        <v>0</v>
      </c>
      <c r="F37" s="32" t="s">
        <v>68</v>
      </c>
      <c r="G37" s="89">
        <f>G14+G21+G35</f>
        <v>0</v>
      </c>
      <c r="H37" s="32" t="s">
        <v>68</v>
      </c>
      <c r="I37" s="89">
        <f>I14+I21+I35+I28</f>
        <v>0</v>
      </c>
    </row>
    <row r="38" spans="1:9" s="29" customFormat="1" ht="13.5" customHeight="1" thickTop="1" x14ac:dyDescent="0.25">
      <c r="A38" s="40"/>
      <c r="H38" s="44"/>
    </row>
    <row r="39" spans="1:9" s="7" customFormat="1" ht="13.8" x14ac:dyDescent="0.25">
      <c r="A39" s="8"/>
      <c r="H39" s="10"/>
    </row>
    <row r="40" spans="1:9" s="7" customFormat="1" ht="13.8" x14ac:dyDescent="0.25">
      <c r="H40" s="10"/>
    </row>
    <row r="41" spans="1:9" s="7" customFormat="1" ht="13.8" x14ac:dyDescent="0.25">
      <c r="H41" s="10"/>
    </row>
    <row r="42" spans="1:9" s="7" customFormat="1" ht="13.8" x14ac:dyDescent="0.25">
      <c r="H42" s="10"/>
    </row>
    <row r="43" spans="1:9" s="7" customFormat="1" ht="13.8" x14ac:dyDescent="0.25">
      <c r="H43" s="10"/>
    </row>
    <row r="44" spans="1:9" s="7" customFormat="1" ht="13.8" x14ac:dyDescent="0.25">
      <c r="H44" s="10"/>
    </row>
    <row r="45" spans="1:9" s="7" customFormat="1" ht="13.8" x14ac:dyDescent="0.25">
      <c r="H45" s="10"/>
    </row>
    <row r="46" spans="1:9" s="7" customFormat="1" ht="13.8" x14ac:dyDescent="0.25">
      <c r="H46" s="10"/>
    </row>
    <row r="47" spans="1:9" s="7" customFormat="1" ht="13.8" x14ac:dyDescent="0.25">
      <c r="H47" s="10"/>
    </row>
    <row r="48" spans="1:9" s="7" customFormat="1" ht="13.8" x14ac:dyDescent="0.25">
      <c r="H48" s="10"/>
    </row>
    <row r="49" spans="8:8" s="7" customFormat="1" ht="13.8" x14ac:dyDescent="0.25">
      <c r="H49" s="10"/>
    </row>
    <row r="50" spans="8:8" s="7" customFormat="1" ht="13.8" x14ac:dyDescent="0.25">
      <c r="H50" s="10"/>
    </row>
    <row r="51" spans="8:8" s="7" customFormat="1" ht="13.8" x14ac:dyDescent="0.25">
      <c r="H51" s="10"/>
    </row>
  </sheetData>
  <sheetProtection formatCells="0" formatColumns="0" formatRows="0" insertRows="0" deleteRows="0" selectLockedCells="1"/>
  <mergeCells count="7">
    <mergeCell ref="C6:E6"/>
    <mergeCell ref="G6:I6"/>
    <mergeCell ref="A1:I1"/>
    <mergeCell ref="A2:I2"/>
    <mergeCell ref="A3:I3"/>
    <mergeCell ref="C5:E5"/>
    <mergeCell ref="G5:I5"/>
  </mergeCells>
  <phoneticPr fontId="12" type="noConversion"/>
  <printOptions horizontalCentered="1"/>
  <pageMargins left="0.5" right="0.5" top="0.5" bottom="0.5" header="0.75" footer="0.25"/>
  <pageSetup scale="90" orientation="portrait" r:id="rId1"/>
  <headerFooter alignWithMargins="0">
    <oddFooter>&amp;L&amp;"Arial,Bold"&amp;13 4/15&amp;C&amp;"Arial,Bold"&amp;13SCHEDULE D</oddFooter>
  </headerFooter>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2"/>
  <sheetViews>
    <sheetView showGridLines="0" showZeros="0" showOutlineSymbols="0" topLeftCell="A46" zoomScaleNormal="100" zoomScaleSheetLayoutView="100" workbookViewId="0">
      <selection activeCell="H54" sqref="H54"/>
    </sheetView>
  </sheetViews>
  <sheetFormatPr defaultColWidth="8.6640625" defaultRowHeight="11.4" x14ac:dyDescent="0.2"/>
  <cols>
    <col min="1" max="1" width="2.6640625" style="1" customWidth="1"/>
    <col min="2" max="2" width="29.5546875" style="1" customWidth="1"/>
    <col min="3" max="3" width="2.6640625" style="2" customWidth="1"/>
    <col min="4" max="4" width="18.44140625" style="1" customWidth="1"/>
    <col min="5" max="5" width="2.6640625" style="2" customWidth="1"/>
    <col min="6" max="6" width="17.44140625" style="1" customWidth="1"/>
    <col min="7" max="7" width="2.6640625" style="2" customWidth="1"/>
    <col min="8" max="8" width="18.44140625" style="1" customWidth="1"/>
    <col min="9" max="9" width="2.6640625" style="2" customWidth="1"/>
    <col min="10" max="10" width="18.5546875" style="1" customWidth="1"/>
    <col min="11" max="16384" width="8.6640625" style="1"/>
  </cols>
  <sheetData>
    <row r="1" spans="1:19" s="15" customFormat="1" ht="15" customHeight="1" x14ac:dyDescent="0.3">
      <c r="A1" s="314" t="str">
        <f>City_Town_of</f>
        <v>TOWN OF FREDONIA-FINAL BUDGET</v>
      </c>
      <c r="B1" s="314"/>
      <c r="C1" s="314"/>
      <c r="D1" s="314"/>
      <c r="E1" s="314"/>
      <c r="F1" s="314"/>
      <c r="G1" s="314"/>
      <c r="H1" s="314"/>
      <c r="I1" s="314"/>
      <c r="J1" s="314"/>
    </row>
    <row r="2" spans="1:19" s="15" customFormat="1" ht="15" customHeight="1" x14ac:dyDescent="0.3">
      <c r="A2" s="314" t="s">
        <v>122</v>
      </c>
      <c r="B2" s="314"/>
      <c r="C2" s="314"/>
      <c r="D2" s="314"/>
      <c r="E2" s="314"/>
      <c r="F2" s="314"/>
      <c r="G2" s="314"/>
      <c r="H2" s="314"/>
      <c r="I2" s="314"/>
      <c r="J2" s="314"/>
    </row>
    <row r="3" spans="1:19" s="15" customFormat="1" ht="15" customHeight="1" x14ac:dyDescent="0.3">
      <c r="A3" s="316" t="str">
        <f>"Fiscal Year " &amp; Instructions!E7</f>
        <v>Fiscal Year 2019</v>
      </c>
      <c r="B3" s="316"/>
      <c r="C3" s="316"/>
      <c r="D3" s="316"/>
      <c r="E3" s="316"/>
      <c r="F3" s="316"/>
      <c r="G3" s="316"/>
      <c r="H3" s="316"/>
      <c r="I3" s="316"/>
      <c r="J3" s="316"/>
    </row>
    <row r="4" spans="1:19" s="30" customFormat="1" ht="6.6" customHeight="1" x14ac:dyDescent="0.25">
      <c r="A4" s="104"/>
      <c r="B4" s="105"/>
      <c r="C4" s="106"/>
      <c r="D4" s="105"/>
      <c r="E4" s="106"/>
      <c r="F4" s="105"/>
      <c r="G4" s="106"/>
      <c r="H4" s="105"/>
      <c r="I4" s="106"/>
      <c r="J4" s="105"/>
    </row>
    <row r="5" spans="1:19" s="54" customFormat="1" ht="66.75" customHeight="1" x14ac:dyDescent="0.25">
      <c r="A5" s="122"/>
      <c r="B5" s="122"/>
      <c r="C5" s="107"/>
      <c r="D5" s="119" t="s">
        <v>90</v>
      </c>
      <c r="E5" s="107"/>
      <c r="F5" s="119" t="s">
        <v>91</v>
      </c>
      <c r="G5" s="107"/>
      <c r="H5" s="119" t="s">
        <v>92</v>
      </c>
      <c r="I5" s="107"/>
      <c r="J5" s="119" t="s">
        <v>93</v>
      </c>
      <c r="K5" s="53"/>
      <c r="L5" s="53"/>
      <c r="M5" s="53"/>
      <c r="N5" s="53"/>
      <c r="O5" s="53"/>
      <c r="P5" s="53"/>
      <c r="Q5" s="53"/>
      <c r="R5" s="53"/>
      <c r="S5" s="53"/>
    </row>
    <row r="6" spans="1:19" s="54" customFormat="1" ht="15.75" customHeight="1" thickBot="1" x14ac:dyDescent="0.3">
      <c r="A6" s="319" t="s">
        <v>50</v>
      </c>
      <c r="B6" s="320"/>
      <c r="C6" s="107"/>
      <c r="D6" s="108">
        <f>Instructions!E7-1</f>
        <v>2018</v>
      </c>
      <c r="E6" s="107"/>
      <c r="F6" s="109">
        <f>Instructions!E7-1</f>
        <v>2018</v>
      </c>
      <c r="G6" s="107"/>
      <c r="H6" s="109">
        <f>Instructions!E7-1</f>
        <v>2018</v>
      </c>
      <c r="I6" s="107"/>
      <c r="J6" s="109">
        <f>Instructions!E7</f>
        <v>2019</v>
      </c>
      <c r="K6" s="53"/>
      <c r="L6" s="53"/>
      <c r="M6" s="53"/>
      <c r="N6" s="53"/>
      <c r="O6" s="53"/>
      <c r="P6" s="53"/>
      <c r="Q6" s="53"/>
      <c r="R6" s="53"/>
      <c r="S6" s="53"/>
    </row>
    <row r="7" spans="1:19" s="29" customFormat="1" ht="18.75" customHeight="1" thickTop="1" x14ac:dyDescent="0.25">
      <c r="A7" s="55" t="s">
        <v>33</v>
      </c>
      <c r="B7" s="34"/>
      <c r="C7" s="32"/>
      <c r="D7" s="74"/>
      <c r="E7" s="32"/>
      <c r="F7" s="74"/>
      <c r="G7" s="32"/>
      <c r="H7" s="74"/>
      <c r="I7" s="32"/>
      <c r="J7" s="74"/>
    </row>
    <row r="8" spans="1:19" s="29" customFormat="1" ht="13.5" customHeight="1" x14ac:dyDescent="0.25">
      <c r="A8" s="40"/>
      <c r="B8" s="267" t="s">
        <v>219</v>
      </c>
      <c r="C8" s="32" t="s">
        <v>68</v>
      </c>
      <c r="D8" s="149">
        <v>17507</v>
      </c>
      <c r="E8" s="32" t="s">
        <v>68</v>
      </c>
      <c r="F8" s="83"/>
      <c r="G8" s="32" t="s">
        <v>68</v>
      </c>
      <c r="H8" s="83">
        <v>16425</v>
      </c>
      <c r="I8" s="32" t="s">
        <v>68</v>
      </c>
      <c r="J8" s="83">
        <v>17527</v>
      </c>
    </row>
    <row r="9" spans="1:19" s="29" customFormat="1" ht="13.5" customHeight="1" x14ac:dyDescent="0.25">
      <c r="A9" s="40"/>
      <c r="B9" s="268" t="s">
        <v>220</v>
      </c>
      <c r="C9" s="32"/>
      <c r="D9" s="149">
        <v>62124</v>
      </c>
      <c r="E9" s="32"/>
      <c r="F9" s="83"/>
      <c r="G9" s="32"/>
      <c r="H9" s="83">
        <v>62511</v>
      </c>
      <c r="I9" s="32"/>
      <c r="J9" s="83">
        <v>62818</v>
      </c>
    </row>
    <row r="10" spans="1:19" s="29" customFormat="1" ht="13.5" customHeight="1" x14ac:dyDescent="0.25">
      <c r="A10" s="40"/>
      <c r="B10" s="268" t="s">
        <v>177</v>
      </c>
      <c r="C10" s="32"/>
      <c r="D10" s="149">
        <v>39175</v>
      </c>
      <c r="E10" s="32"/>
      <c r="F10" s="83"/>
      <c r="G10" s="32"/>
      <c r="H10" s="83">
        <v>36513</v>
      </c>
      <c r="I10" s="32"/>
      <c r="J10" s="83">
        <v>39175</v>
      </c>
    </row>
    <row r="11" spans="1:19" s="29" customFormat="1" ht="13.5" customHeight="1" x14ac:dyDescent="0.25">
      <c r="A11" s="40"/>
      <c r="B11" s="268" t="s">
        <v>175</v>
      </c>
      <c r="C11" s="32"/>
      <c r="D11" s="149">
        <v>38201</v>
      </c>
      <c r="E11" s="32"/>
      <c r="F11" s="83"/>
      <c r="G11" s="32"/>
      <c r="H11" s="83">
        <v>45832</v>
      </c>
      <c r="I11" s="32"/>
      <c r="J11" s="83">
        <v>54071</v>
      </c>
    </row>
    <row r="12" spans="1:19" s="29" customFormat="1" ht="13.5" customHeight="1" x14ac:dyDescent="0.25">
      <c r="A12" s="40"/>
      <c r="B12" s="268" t="s">
        <v>174</v>
      </c>
      <c r="C12" s="32"/>
      <c r="D12" s="149">
        <v>54857</v>
      </c>
      <c r="E12" s="32"/>
      <c r="F12" s="83"/>
      <c r="G12" s="32"/>
      <c r="H12" s="83">
        <v>42128</v>
      </c>
      <c r="I12" s="32"/>
      <c r="J12" s="83">
        <v>63412</v>
      </c>
    </row>
    <row r="13" spans="1:19" s="29" customFormat="1" ht="13.5" customHeight="1" x14ac:dyDescent="0.25">
      <c r="A13" s="40"/>
      <c r="B13" s="268" t="s">
        <v>221</v>
      </c>
      <c r="C13" s="32"/>
      <c r="D13" s="149">
        <v>69243</v>
      </c>
      <c r="E13" s="32"/>
      <c r="F13" s="83"/>
      <c r="G13" s="32"/>
      <c r="H13" s="83">
        <v>60501</v>
      </c>
      <c r="I13" s="32"/>
      <c r="J13" s="83">
        <v>69900</v>
      </c>
    </row>
    <row r="14" spans="1:19" s="29" customFormat="1" ht="13.5" customHeight="1" x14ac:dyDescent="0.25">
      <c r="A14" s="40"/>
      <c r="B14" s="268" t="s">
        <v>222</v>
      </c>
      <c r="C14" s="32"/>
      <c r="D14" s="149">
        <v>58948</v>
      </c>
      <c r="E14" s="32"/>
      <c r="F14" s="83"/>
      <c r="G14" s="32"/>
      <c r="H14" s="83">
        <v>22197</v>
      </c>
      <c r="I14" s="32"/>
      <c r="J14" s="83">
        <v>66145</v>
      </c>
    </row>
    <row r="15" spans="1:19" s="29" customFormat="1" ht="13.5" customHeight="1" x14ac:dyDescent="0.25">
      <c r="A15" s="40"/>
      <c r="B15" s="268" t="s">
        <v>223</v>
      </c>
      <c r="C15" s="32"/>
      <c r="D15" s="149">
        <v>252011</v>
      </c>
      <c r="E15" s="32"/>
      <c r="F15" s="83"/>
      <c r="G15" s="32"/>
      <c r="H15" s="83">
        <v>181432</v>
      </c>
      <c r="I15" s="32"/>
      <c r="J15" s="83">
        <v>324524</v>
      </c>
    </row>
    <row r="16" spans="1:19" s="29" customFormat="1" ht="13.5" customHeight="1" x14ac:dyDescent="0.25">
      <c r="A16" s="40"/>
      <c r="B16" s="268" t="s">
        <v>224</v>
      </c>
      <c r="C16" s="32"/>
      <c r="D16" s="149">
        <v>12287</v>
      </c>
      <c r="E16" s="32"/>
      <c r="F16" s="83"/>
      <c r="G16" s="32"/>
      <c r="H16" s="83">
        <v>13036</v>
      </c>
      <c r="I16" s="32"/>
      <c r="J16" s="83">
        <v>13434</v>
      </c>
    </row>
    <row r="17" spans="1:10" s="29" customFormat="1" ht="13.5" customHeight="1" x14ac:dyDescent="0.25">
      <c r="A17" s="40"/>
      <c r="B17" s="268" t="s">
        <v>176</v>
      </c>
      <c r="C17" s="32"/>
      <c r="D17" s="149">
        <v>61834</v>
      </c>
      <c r="E17" s="32"/>
      <c r="F17" s="83"/>
      <c r="G17" s="32"/>
      <c r="H17" s="83">
        <v>36790</v>
      </c>
      <c r="I17" s="32"/>
      <c r="J17" s="83">
        <v>64634</v>
      </c>
    </row>
    <row r="18" spans="1:10" s="29" customFormat="1" ht="13.5" customHeight="1" x14ac:dyDescent="0.25">
      <c r="A18" s="40"/>
      <c r="B18" s="268" t="s">
        <v>225</v>
      </c>
      <c r="C18" s="32"/>
      <c r="D18" s="149">
        <v>1775</v>
      </c>
      <c r="E18" s="32"/>
      <c r="F18" s="83"/>
      <c r="G18" s="32"/>
      <c r="H18" s="83">
        <v>9676</v>
      </c>
      <c r="I18" s="32"/>
      <c r="J18" s="83">
        <v>5200</v>
      </c>
    </row>
    <row r="19" spans="1:10" s="29" customFormat="1" ht="13.5" customHeight="1" x14ac:dyDescent="0.25">
      <c r="A19" s="40"/>
      <c r="B19" s="268" t="s">
        <v>226</v>
      </c>
      <c r="C19" s="32"/>
      <c r="D19" s="149">
        <v>41805</v>
      </c>
      <c r="E19" s="32"/>
      <c r="F19" s="83"/>
      <c r="G19" s="32"/>
      <c r="H19" s="83">
        <v>15785</v>
      </c>
      <c r="I19" s="32"/>
      <c r="J19" s="83">
        <v>31318</v>
      </c>
    </row>
    <row r="20" spans="1:10" s="29" customFormat="1" ht="13.5" customHeight="1" x14ac:dyDescent="0.25">
      <c r="A20" s="40"/>
      <c r="B20" s="268" t="s">
        <v>194</v>
      </c>
      <c r="C20" s="32"/>
      <c r="D20" s="149">
        <v>435770</v>
      </c>
      <c r="E20" s="32"/>
      <c r="F20" s="83"/>
      <c r="G20" s="32"/>
      <c r="H20" s="83">
        <v>26083</v>
      </c>
      <c r="I20" s="32"/>
      <c r="J20" s="83">
        <v>439997</v>
      </c>
    </row>
    <row r="21" spans="1:10" s="29" customFormat="1" ht="13.5" customHeight="1" x14ac:dyDescent="0.25">
      <c r="A21" s="40"/>
      <c r="B21" s="268" t="s">
        <v>227</v>
      </c>
      <c r="C21" s="32"/>
      <c r="D21" s="149">
        <v>77954</v>
      </c>
      <c r="E21" s="32"/>
      <c r="F21" s="83"/>
      <c r="G21" s="32"/>
      <c r="H21" s="83">
        <v>68190</v>
      </c>
      <c r="I21" s="32"/>
      <c r="J21" s="83">
        <v>82262</v>
      </c>
    </row>
    <row r="22" spans="1:10" s="29" customFormat="1" ht="13.5" customHeight="1" x14ac:dyDescent="0.25">
      <c r="A22" s="40"/>
      <c r="B22" s="268" t="s">
        <v>228</v>
      </c>
      <c r="C22" s="32"/>
      <c r="D22" s="149">
        <v>81982</v>
      </c>
      <c r="E22" s="32"/>
      <c r="F22" s="83"/>
      <c r="G22" s="32"/>
      <c r="H22" s="83">
        <v>90135</v>
      </c>
      <c r="I22" s="32"/>
      <c r="J22" s="83">
        <v>83939</v>
      </c>
    </row>
    <row r="23" spans="1:10" s="29" customFormat="1" ht="13.5" customHeight="1" x14ac:dyDescent="0.25">
      <c r="A23" s="40"/>
      <c r="B23" s="268" t="s">
        <v>229</v>
      </c>
      <c r="C23" s="32"/>
      <c r="D23" s="149">
        <v>3600</v>
      </c>
      <c r="E23" s="32"/>
      <c r="F23" s="83"/>
      <c r="G23" s="32"/>
      <c r="H23" s="83">
        <v>3600</v>
      </c>
      <c r="I23" s="32"/>
      <c r="J23" s="83">
        <v>3600</v>
      </c>
    </row>
    <row r="24" spans="1:10" s="29" customFormat="1" ht="13.5" customHeight="1" x14ac:dyDescent="0.25">
      <c r="A24" s="40"/>
      <c r="B24" s="268" t="s">
        <v>230</v>
      </c>
      <c r="C24" s="32"/>
      <c r="D24" s="149">
        <v>2500</v>
      </c>
      <c r="E24" s="32"/>
      <c r="F24" s="83"/>
      <c r="G24" s="32"/>
      <c r="H24" s="83">
        <v>1353</v>
      </c>
      <c r="I24" s="32"/>
      <c r="J24" s="83">
        <v>2500</v>
      </c>
    </row>
    <row r="25" spans="1:10" s="29" customFormat="1" ht="13.5" customHeight="1" x14ac:dyDescent="0.25">
      <c r="A25" s="40"/>
      <c r="B25" s="268" t="s">
        <v>237</v>
      </c>
      <c r="C25" s="32"/>
      <c r="D25" s="149">
        <v>2000</v>
      </c>
      <c r="E25" s="32"/>
      <c r="F25" s="83"/>
      <c r="G25" s="32"/>
      <c r="H25" s="83">
        <v>1552</v>
      </c>
      <c r="I25" s="32"/>
      <c r="J25" s="83">
        <v>1000</v>
      </c>
    </row>
    <row r="26" spans="1:10" s="29" customFormat="1" ht="13.5" customHeight="1" x14ac:dyDescent="0.25">
      <c r="A26" s="40"/>
      <c r="B26" s="268" t="s">
        <v>85</v>
      </c>
      <c r="C26" s="32"/>
      <c r="D26" s="83">
        <v>0</v>
      </c>
      <c r="E26" s="32"/>
      <c r="F26" s="83"/>
      <c r="G26" s="32"/>
      <c r="H26" s="83"/>
      <c r="I26" s="32"/>
      <c r="J26" s="83"/>
    </row>
    <row r="27" spans="1:10" s="29" customFormat="1" ht="13.5" customHeight="1" x14ac:dyDescent="0.25">
      <c r="A27" s="34"/>
      <c r="B27" s="28" t="s">
        <v>41</v>
      </c>
      <c r="C27" s="32" t="s">
        <v>68</v>
      </c>
      <c r="D27" s="84">
        <f>SUM(D8:D26)</f>
        <v>1313573</v>
      </c>
      <c r="E27" s="32" t="s">
        <v>68</v>
      </c>
      <c r="F27" s="84">
        <f>SUM(F8:F26)</f>
        <v>0</v>
      </c>
      <c r="G27" s="32" t="s">
        <v>68</v>
      </c>
      <c r="H27" s="84">
        <f>SUM(H8:H26)</f>
        <v>733739</v>
      </c>
      <c r="I27" s="32" t="s">
        <v>68</v>
      </c>
      <c r="J27" s="84">
        <f>SUM(J8:J26)</f>
        <v>1425456</v>
      </c>
    </row>
    <row r="28" spans="1:10" s="29" customFormat="1" ht="18.75" customHeight="1" x14ac:dyDescent="0.25">
      <c r="A28" s="55" t="s">
        <v>42</v>
      </c>
      <c r="B28" s="34"/>
      <c r="C28" s="32"/>
      <c r="D28" s="32"/>
      <c r="E28" s="32"/>
      <c r="F28" s="32"/>
      <c r="G28" s="32"/>
      <c r="H28" s="32"/>
      <c r="I28" s="32"/>
      <c r="J28" s="32"/>
    </row>
    <row r="29" spans="1:10" s="29" customFormat="1" ht="13.5" customHeight="1" x14ac:dyDescent="0.25">
      <c r="A29" s="40"/>
      <c r="B29" s="268" t="s">
        <v>178</v>
      </c>
      <c r="C29" s="32" t="s">
        <v>68</v>
      </c>
      <c r="D29" s="149">
        <v>294797</v>
      </c>
      <c r="E29" s="32" t="s">
        <v>68</v>
      </c>
      <c r="F29" s="83"/>
      <c r="G29" s="32" t="s">
        <v>68</v>
      </c>
      <c r="H29" s="83">
        <v>34162</v>
      </c>
      <c r="I29" s="32" t="s">
        <v>68</v>
      </c>
      <c r="J29" s="83">
        <v>313360</v>
      </c>
    </row>
    <row r="30" spans="1:10" s="29" customFormat="1" ht="13.5" customHeight="1" x14ac:dyDescent="0.25">
      <c r="A30" s="40"/>
      <c r="B30" s="268" t="s">
        <v>231</v>
      </c>
      <c r="C30" s="32"/>
      <c r="D30" s="149">
        <v>14102532</v>
      </c>
      <c r="E30" s="32"/>
      <c r="F30" s="83"/>
      <c r="G30" s="32"/>
      <c r="H30" s="83">
        <v>7569</v>
      </c>
      <c r="I30" s="32"/>
      <c r="J30" s="83">
        <v>16963944</v>
      </c>
    </row>
    <row r="31" spans="1:10" s="29" customFormat="1" ht="13.5" customHeight="1" x14ac:dyDescent="0.25">
      <c r="A31" s="40"/>
      <c r="B31" s="268"/>
      <c r="C31" s="32"/>
      <c r="D31" s="149"/>
      <c r="E31" s="32"/>
      <c r="F31" s="83"/>
      <c r="G31" s="32"/>
      <c r="H31" s="83"/>
      <c r="I31" s="32"/>
      <c r="J31" s="83"/>
    </row>
    <row r="32" spans="1:10" s="29" customFormat="1" ht="13.5" customHeight="1" x14ac:dyDescent="0.25">
      <c r="A32" s="40"/>
      <c r="B32" s="268"/>
      <c r="C32" s="32"/>
      <c r="D32" s="149"/>
      <c r="E32" s="32"/>
      <c r="F32" s="83"/>
      <c r="G32" s="32"/>
      <c r="H32" s="83"/>
      <c r="I32" s="32"/>
      <c r="J32" s="83"/>
    </row>
    <row r="33" spans="1:10" s="29" customFormat="1" ht="13.5" customHeight="1" x14ac:dyDescent="0.25">
      <c r="A33" s="40"/>
      <c r="B33" s="268"/>
      <c r="C33" s="32"/>
      <c r="D33" s="149"/>
      <c r="E33" s="32"/>
      <c r="F33" s="83"/>
      <c r="G33" s="32"/>
      <c r="H33" s="83"/>
      <c r="I33" s="32"/>
      <c r="J33" s="83"/>
    </row>
    <row r="34" spans="1:10" s="29" customFormat="1" ht="13.5" customHeight="1" x14ac:dyDescent="0.25">
      <c r="A34" s="40"/>
      <c r="B34" s="268"/>
      <c r="C34" s="32"/>
      <c r="D34" s="149"/>
      <c r="E34" s="32"/>
      <c r="F34" s="83"/>
      <c r="G34" s="32"/>
      <c r="H34" s="83"/>
      <c r="I34" s="32"/>
      <c r="J34" s="83"/>
    </row>
    <row r="35" spans="1:10" s="29" customFormat="1" ht="13.5" customHeight="1" x14ac:dyDescent="0.25">
      <c r="A35" s="40"/>
      <c r="B35" s="268"/>
      <c r="C35" s="32"/>
      <c r="D35" s="149"/>
      <c r="E35" s="32"/>
      <c r="F35" s="83"/>
      <c r="G35" s="32"/>
      <c r="H35" s="83"/>
      <c r="I35" s="32"/>
      <c r="J35" s="83"/>
    </row>
    <row r="36" spans="1:10" s="29" customFormat="1" ht="13.5" customHeight="1" x14ac:dyDescent="0.25">
      <c r="A36" s="34"/>
      <c r="B36" s="28" t="s">
        <v>43</v>
      </c>
      <c r="C36" s="32" t="s">
        <v>68</v>
      </c>
      <c r="D36" s="84">
        <f>SUM(D29:D35)</f>
        <v>14397329</v>
      </c>
      <c r="E36" s="32" t="s">
        <v>68</v>
      </c>
      <c r="F36" s="84">
        <f>SUM(F29:F35)</f>
        <v>0</v>
      </c>
      <c r="G36" s="32" t="s">
        <v>68</v>
      </c>
      <c r="H36" s="84">
        <f>SUM(H29:H35)</f>
        <v>41731</v>
      </c>
      <c r="I36" s="32" t="s">
        <v>68</v>
      </c>
      <c r="J36" s="84">
        <f>SUM(J29:J35)</f>
        <v>17277304</v>
      </c>
    </row>
    <row r="37" spans="1:10" s="29" customFormat="1" ht="18.75" customHeight="1" x14ac:dyDescent="0.25">
      <c r="A37" s="55" t="s">
        <v>44</v>
      </c>
      <c r="B37" s="34"/>
      <c r="C37" s="32"/>
      <c r="D37" s="32"/>
      <c r="E37" s="32"/>
      <c r="F37" s="32"/>
      <c r="G37" s="32"/>
      <c r="H37" s="32"/>
      <c r="I37" s="32"/>
      <c r="J37" s="32"/>
    </row>
    <row r="38" spans="1:10" s="29" customFormat="1" ht="13.5" customHeight="1" x14ac:dyDescent="0.25">
      <c r="A38" s="40"/>
      <c r="B38" s="268"/>
      <c r="C38" s="32" t="s">
        <v>68</v>
      </c>
      <c r="D38" s="83"/>
      <c r="E38" s="32" t="s">
        <v>68</v>
      </c>
      <c r="F38" s="83"/>
      <c r="G38" s="32" t="s">
        <v>68</v>
      </c>
      <c r="H38" s="83"/>
      <c r="I38" s="32" t="s">
        <v>68</v>
      </c>
      <c r="J38" s="83"/>
    </row>
    <row r="39" spans="1:10" s="29" customFormat="1" ht="13.5" customHeight="1" x14ac:dyDescent="0.25">
      <c r="A39" s="40"/>
      <c r="B39" s="52"/>
      <c r="C39" s="32"/>
      <c r="D39" s="83"/>
      <c r="E39" s="32"/>
      <c r="F39" s="83"/>
      <c r="G39" s="32"/>
      <c r="H39" s="83"/>
      <c r="I39" s="32"/>
      <c r="J39" s="83"/>
    </row>
    <row r="40" spans="1:10" s="29" customFormat="1" ht="13.5" customHeight="1" x14ac:dyDescent="0.25">
      <c r="A40" s="40"/>
      <c r="B40" s="52"/>
      <c r="C40" s="32"/>
      <c r="D40" s="83"/>
      <c r="E40" s="32"/>
      <c r="F40" s="83"/>
      <c r="G40" s="32"/>
      <c r="H40" s="83"/>
      <c r="I40" s="32"/>
      <c r="J40" s="83"/>
    </row>
    <row r="41" spans="1:10" s="29" customFormat="1" ht="13.5" customHeight="1" x14ac:dyDescent="0.25">
      <c r="A41" s="34"/>
      <c r="B41" s="28" t="s">
        <v>23</v>
      </c>
      <c r="C41" s="32" t="s">
        <v>68</v>
      </c>
      <c r="D41" s="84">
        <f>SUM(D38:D40)</f>
        <v>0</v>
      </c>
      <c r="E41" s="32" t="s">
        <v>68</v>
      </c>
      <c r="F41" s="84">
        <f>SUM(F38:F40)</f>
        <v>0</v>
      </c>
      <c r="G41" s="32" t="s">
        <v>68</v>
      </c>
      <c r="H41" s="84">
        <f>SUM(H38:H40)</f>
        <v>0</v>
      </c>
      <c r="I41" s="32" t="s">
        <v>68</v>
      </c>
      <c r="J41" s="84">
        <f>SUM(J38:J40)</f>
        <v>0</v>
      </c>
    </row>
    <row r="42" spans="1:10" s="29" customFormat="1" ht="18.75" customHeight="1" x14ac:dyDescent="0.25">
      <c r="A42" s="55" t="s">
        <v>45</v>
      </c>
      <c r="B42" s="34"/>
      <c r="C42" s="32"/>
      <c r="D42" s="32"/>
      <c r="E42" s="32"/>
      <c r="F42" s="32"/>
      <c r="G42" s="32"/>
      <c r="H42" s="32"/>
      <c r="I42" s="32"/>
      <c r="J42" s="32"/>
    </row>
    <row r="43" spans="1:10" s="29" customFormat="1" ht="13.5" customHeight="1" x14ac:dyDescent="0.25">
      <c r="A43" s="40"/>
      <c r="B43" s="268"/>
      <c r="C43" s="32" t="s">
        <v>68</v>
      </c>
      <c r="D43" s="83"/>
      <c r="E43" s="32" t="s">
        <v>68</v>
      </c>
      <c r="F43" s="83"/>
      <c r="G43" s="32" t="s">
        <v>68</v>
      </c>
      <c r="H43" s="83"/>
      <c r="I43" s="32" t="s">
        <v>68</v>
      </c>
      <c r="J43" s="83"/>
    </row>
    <row r="44" spans="1:10" s="29" customFormat="1" ht="13.5" customHeight="1" x14ac:dyDescent="0.25">
      <c r="A44" s="40"/>
      <c r="B44" s="52"/>
      <c r="C44" s="32"/>
      <c r="D44" s="83"/>
      <c r="E44" s="32"/>
      <c r="F44" s="83"/>
      <c r="G44" s="32"/>
      <c r="H44" s="83"/>
      <c r="I44" s="32"/>
      <c r="J44" s="83"/>
    </row>
    <row r="45" spans="1:10" s="29" customFormat="1" ht="13.5" customHeight="1" x14ac:dyDescent="0.25">
      <c r="A45" s="40"/>
      <c r="B45" s="52"/>
      <c r="C45" s="32"/>
      <c r="D45" s="83"/>
      <c r="E45" s="32"/>
      <c r="F45" s="83"/>
      <c r="G45" s="32"/>
      <c r="H45" s="83"/>
      <c r="I45" s="32"/>
      <c r="J45" s="83"/>
    </row>
    <row r="46" spans="1:10" s="29" customFormat="1" ht="13.5" customHeight="1" x14ac:dyDescent="0.25">
      <c r="A46" s="34"/>
      <c r="B46" s="28" t="s">
        <v>46</v>
      </c>
      <c r="C46" s="32" t="s">
        <v>68</v>
      </c>
      <c r="D46" s="84">
        <f>SUM(D43:D45)</f>
        <v>0</v>
      </c>
      <c r="E46" s="32" t="s">
        <v>68</v>
      </c>
      <c r="F46" s="84">
        <f>SUM(F43:F45)</f>
        <v>0</v>
      </c>
      <c r="G46" s="32" t="s">
        <v>68</v>
      </c>
      <c r="H46" s="84">
        <f>SUM(H43:H45)</f>
        <v>0</v>
      </c>
      <c r="I46" s="32" t="s">
        <v>68</v>
      </c>
      <c r="J46" s="84">
        <f>SUM(J43:J45)</f>
        <v>0</v>
      </c>
    </row>
    <row r="47" spans="1:10" s="29" customFormat="1" ht="18.75" customHeight="1" x14ac:dyDescent="0.25">
      <c r="A47" s="55" t="s">
        <v>47</v>
      </c>
      <c r="B47" s="34"/>
      <c r="C47" s="32"/>
      <c r="D47" s="32"/>
      <c r="E47" s="32"/>
      <c r="F47" s="32"/>
      <c r="G47" s="32"/>
      <c r="H47" s="32"/>
      <c r="I47" s="32"/>
      <c r="J47" s="32"/>
    </row>
    <row r="48" spans="1:10" s="29" customFormat="1" ht="13.5" customHeight="1" x14ac:dyDescent="0.25">
      <c r="A48" s="40"/>
      <c r="B48" s="268" t="s">
        <v>216</v>
      </c>
      <c r="C48" s="32" t="s">
        <v>68</v>
      </c>
      <c r="D48" s="83">
        <v>701410</v>
      </c>
      <c r="E48" s="32" t="s">
        <v>68</v>
      </c>
      <c r="F48" s="83"/>
      <c r="G48" s="32" t="s">
        <v>68</v>
      </c>
      <c r="H48" s="83">
        <v>274996</v>
      </c>
      <c r="I48" s="32" t="s">
        <v>68</v>
      </c>
      <c r="J48" s="83">
        <v>724356</v>
      </c>
    </row>
    <row r="49" spans="1:10" s="29" customFormat="1" ht="13.5" customHeight="1" x14ac:dyDescent="0.25">
      <c r="A49" s="40"/>
      <c r="B49" s="268" t="s">
        <v>213</v>
      </c>
      <c r="C49" s="32"/>
      <c r="D49" s="83">
        <v>192900</v>
      </c>
      <c r="E49" s="32"/>
      <c r="F49" s="83"/>
      <c r="G49" s="32"/>
      <c r="H49" s="83">
        <v>168843</v>
      </c>
      <c r="I49" s="32"/>
      <c r="J49" s="83">
        <v>191226</v>
      </c>
    </row>
    <row r="50" spans="1:10" s="29" customFormat="1" ht="13.5" customHeight="1" x14ac:dyDescent="0.25">
      <c r="A50" s="40"/>
      <c r="B50" s="268" t="s">
        <v>214</v>
      </c>
      <c r="C50" s="32"/>
      <c r="D50" s="83">
        <v>691110</v>
      </c>
      <c r="E50" s="32"/>
      <c r="F50" s="83"/>
      <c r="G50" s="32"/>
      <c r="H50" s="83">
        <v>555883</v>
      </c>
      <c r="I50" s="32"/>
      <c r="J50" s="83">
        <v>741580</v>
      </c>
    </row>
    <row r="51" spans="1:10" s="29" customFormat="1" ht="13.5" customHeight="1" x14ac:dyDescent="0.25">
      <c r="A51" s="40"/>
      <c r="B51" s="268" t="s">
        <v>232</v>
      </c>
      <c r="C51" s="32"/>
      <c r="D51" s="83">
        <v>128500</v>
      </c>
      <c r="E51" s="32"/>
      <c r="F51" s="83"/>
      <c r="G51" s="32"/>
      <c r="H51" s="83">
        <v>104138</v>
      </c>
      <c r="I51" s="32"/>
      <c r="J51" s="83">
        <v>135000</v>
      </c>
    </row>
    <row r="52" spans="1:10" s="29" customFormat="1" ht="13.5" customHeight="1" x14ac:dyDescent="0.25">
      <c r="A52" s="34"/>
      <c r="B52" s="28" t="s">
        <v>25</v>
      </c>
      <c r="C52" s="32" t="s">
        <v>68</v>
      </c>
      <c r="D52" s="84">
        <f>SUM(D48:D51)</f>
        <v>1713920</v>
      </c>
      <c r="E52" s="32" t="s">
        <v>68</v>
      </c>
      <c r="F52" s="84">
        <f>SUM(F48:F51)</f>
        <v>0</v>
      </c>
      <c r="G52" s="32" t="s">
        <v>68</v>
      </c>
      <c r="H52" s="84">
        <f>SUM(H48:H51)</f>
        <v>1103860</v>
      </c>
      <c r="I52" s="32" t="s">
        <v>68</v>
      </c>
      <c r="J52" s="84">
        <f>SUM(J48:J51)</f>
        <v>1792162</v>
      </c>
    </row>
    <row r="53" spans="1:10" s="29" customFormat="1" ht="18.75" customHeight="1" x14ac:dyDescent="0.25">
      <c r="A53" s="55" t="s">
        <v>48</v>
      </c>
      <c r="B53" s="34"/>
      <c r="C53" s="32"/>
      <c r="D53" s="32"/>
      <c r="E53" s="32"/>
      <c r="F53" s="32"/>
      <c r="G53" s="32"/>
      <c r="H53" s="32"/>
      <c r="I53" s="32"/>
      <c r="J53" s="32"/>
    </row>
    <row r="54" spans="1:10" s="29" customFormat="1" ht="13.5" customHeight="1" x14ac:dyDescent="0.25">
      <c r="A54" s="40"/>
      <c r="B54" s="52"/>
      <c r="C54" s="32" t="s">
        <v>68</v>
      </c>
      <c r="D54" s="83"/>
      <c r="E54" s="32" t="s">
        <v>68</v>
      </c>
      <c r="F54" s="83"/>
      <c r="G54" s="32" t="s">
        <v>68</v>
      </c>
      <c r="H54" s="83"/>
      <c r="I54" s="32" t="s">
        <v>68</v>
      </c>
      <c r="J54" s="83"/>
    </row>
    <row r="55" spans="1:10" s="29" customFormat="1" ht="13.5" customHeight="1" x14ac:dyDescent="0.25">
      <c r="A55" s="40"/>
      <c r="B55" s="52"/>
      <c r="C55" s="32"/>
      <c r="D55" s="83"/>
      <c r="E55" s="32"/>
      <c r="F55" s="83"/>
      <c r="G55" s="32"/>
      <c r="H55" s="83"/>
      <c r="I55" s="32"/>
      <c r="J55" s="83"/>
    </row>
    <row r="56" spans="1:10" s="29" customFormat="1" ht="13.5" customHeight="1" x14ac:dyDescent="0.25">
      <c r="A56" s="40"/>
      <c r="B56" s="52"/>
      <c r="C56" s="32"/>
      <c r="D56" s="83"/>
      <c r="E56" s="32"/>
      <c r="F56" s="83"/>
      <c r="G56" s="32"/>
      <c r="H56" s="83"/>
      <c r="I56" s="32"/>
      <c r="J56" s="83"/>
    </row>
    <row r="57" spans="1:10" s="29" customFormat="1" ht="13.5" customHeight="1" x14ac:dyDescent="0.25">
      <c r="A57" s="34"/>
      <c r="B57" s="28" t="s">
        <v>49</v>
      </c>
      <c r="C57" s="32" t="s">
        <v>68</v>
      </c>
      <c r="D57" s="84">
        <f>SUM(D54:D56)</f>
        <v>0</v>
      </c>
      <c r="E57" s="32" t="s">
        <v>68</v>
      </c>
      <c r="F57" s="84">
        <f>SUM(F54:F56)</f>
        <v>0</v>
      </c>
      <c r="G57" s="32" t="s">
        <v>68</v>
      </c>
      <c r="H57" s="84">
        <f>SUM(H54:H56)</f>
        <v>0</v>
      </c>
      <c r="I57" s="32" t="s">
        <v>68</v>
      </c>
      <c r="J57" s="84">
        <f>SUM(J54:J56)</f>
        <v>0</v>
      </c>
    </row>
    <row r="58" spans="1:10" s="29" customFormat="1" ht="18" customHeight="1" thickBot="1" x14ac:dyDescent="0.3">
      <c r="A58" s="34"/>
      <c r="B58" s="73" t="s">
        <v>7</v>
      </c>
      <c r="C58" s="32" t="s">
        <v>68</v>
      </c>
      <c r="D58" s="87">
        <f>D27+D36+D41+D46+D52+D57</f>
        <v>17424822</v>
      </c>
      <c r="E58" s="32" t="s">
        <v>68</v>
      </c>
      <c r="F58" s="87">
        <f>F27+F36+F41+F46+F52+F57</f>
        <v>0</v>
      </c>
      <c r="G58" s="32" t="s">
        <v>68</v>
      </c>
      <c r="H58" s="87">
        <f>H27+H36+H41+H46+H52+H57</f>
        <v>1879330</v>
      </c>
      <c r="I58" s="32" t="s">
        <v>68</v>
      </c>
      <c r="J58" s="87">
        <f>J27+J36+J41+J46+J52+J57</f>
        <v>20494922</v>
      </c>
    </row>
    <row r="59" spans="1:10" s="29" customFormat="1" ht="13.5" customHeight="1" thickTop="1" x14ac:dyDescent="0.25">
      <c r="A59" s="34"/>
      <c r="B59" s="73"/>
      <c r="C59" s="32"/>
      <c r="D59" s="43"/>
      <c r="E59" s="32"/>
      <c r="F59" s="43"/>
      <c r="G59" s="32"/>
      <c r="H59" s="43"/>
      <c r="I59" s="32"/>
      <c r="J59" s="43"/>
    </row>
    <row r="60" spans="1:10" s="7" customFormat="1" ht="30.75" customHeight="1" x14ac:dyDescent="0.25">
      <c r="A60" s="91" t="s">
        <v>19</v>
      </c>
      <c r="B60" s="318" t="s">
        <v>72</v>
      </c>
      <c r="C60" s="318"/>
      <c r="D60" s="318"/>
      <c r="E60" s="318"/>
      <c r="F60" s="318"/>
      <c r="G60" s="318"/>
      <c r="H60" s="318"/>
      <c r="I60" s="318"/>
      <c r="J60" s="318"/>
    </row>
    <row r="61" spans="1:10" s="7" customFormat="1" ht="13.8" x14ac:dyDescent="0.25">
      <c r="A61" s="17" t="s">
        <v>51</v>
      </c>
      <c r="C61" s="5"/>
      <c r="D61" s="20"/>
      <c r="E61" s="5"/>
      <c r="F61" s="20"/>
      <c r="G61" s="5"/>
      <c r="H61" s="20"/>
      <c r="I61" s="5"/>
      <c r="J61" s="20"/>
    </row>
    <row r="62" spans="1:10" ht="15" x14ac:dyDescent="0.25">
      <c r="A62" s="16"/>
      <c r="B62" s="16"/>
      <c r="C62" s="18"/>
      <c r="D62" s="16"/>
      <c r="E62" s="18"/>
      <c r="F62" s="16"/>
      <c r="G62" s="18"/>
      <c r="H62" s="16"/>
      <c r="I62" s="18"/>
      <c r="J62" s="16"/>
    </row>
  </sheetData>
  <sheetProtection formatCells="0" formatColumns="0" formatRows="0" insertRows="0" deleteRows="0" selectLockedCells="1"/>
  <mergeCells count="5">
    <mergeCell ref="A2:J2"/>
    <mergeCell ref="A3:J3"/>
    <mergeCell ref="A1:J1"/>
    <mergeCell ref="B60:J60"/>
    <mergeCell ref="A6:B6"/>
  </mergeCells>
  <phoneticPr fontId="12" type="noConversion"/>
  <printOptions horizontalCentered="1"/>
  <pageMargins left="0.5" right="0.5" top="0.5" bottom="0.5" header="0.5" footer="0.25"/>
  <pageSetup scale="82" orientation="portrait" r:id="rId1"/>
  <headerFooter alignWithMargins="0">
    <oddFooter>&amp;L&amp;"Arial,Bold"&amp;13 4/15&amp;C&amp;"Arial,Bold"&amp;13SCHEDULE 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1b967dd3-4ab2-4e2c-9c0c-3ef75f5dd338">2016 budget forms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7C7BD6B7F77044BE0D706EC24D109E" ma:contentTypeVersion="1" ma:contentTypeDescription="Create a new document." ma:contentTypeScope="" ma:versionID="b445e2f430c28f114073623d34464525">
  <xsd:schema xmlns:xsd="http://www.w3.org/2001/XMLSchema" xmlns:xs="http://www.w3.org/2001/XMLSchema" xmlns:p="http://schemas.microsoft.com/office/2006/metadata/properties" xmlns:ns2="1b967dd3-4ab2-4e2c-9c0c-3ef75f5dd338" targetNamespace="http://schemas.microsoft.com/office/2006/metadata/properties" ma:root="true" ma:fieldsID="65e8194ad0162ab97d9638f7d7b90b1b" ns2:_="">
    <xsd:import namespace="1b967dd3-4ab2-4e2c-9c0c-3ef75f5dd338"/>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967dd3-4ab2-4e2c-9c0c-3ef75f5dd338" elementFormDefault="qualified">
    <xsd:import namespace="http://schemas.microsoft.com/office/2006/documentManagement/types"/>
    <xsd:import namespace="http://schemas.microsoft.com/office/infopath/2007/PartnerControls"/>
    <xsd:element name="Category" ma:index="2" nillable="true" ma:displayName="Category" ma:default="Staff Meetings" ma:format="Dropdown" ma:internalName="Category">
      <xsd:simpleType>
        <xsd:union memberTypes="dms:Text">
          <xsd:simpleType>
            <xsd:restriction base="dms:Choice">
              <xsd:enumeration value="Staff Meetings"/>
              <xsd:enumeration value="Fact Sheet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D64433-A836-4AF8-A3B7-AEFE3B88A725}">
  <ds:schemaRefs>
    <ds:schemaRef ds:uri="http://schemas.microsoft.com/sharepoint/v3/contenttype/forms"/>
  </ds:schemaRefs>
</ds:datastoreItem>
</file>

<file path=customXml/itemProps2.xml><?xml version="1.0" encoding="utf-8"?>
<ds:datastoreItem xmlns:ds="http://schemas.openxmlformats.org/officeDocument/2006/customXml" ds:itemID="{5B4E1335-C15D-4B57-BBFE-9B8BE7491CC3}">
  <ds:schemaRef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1b967dd3-4ab2-4e2c-9c0c-3ef75f5dd338"/>
    <ds:schemaRef ds:uri="http://www.w3.org/XML/1998/namespace"/>
  </ds:schemaRefs>
</ds:datastoreItem>
</file>

<file path=customXml/itemProps3.xml><?xml version="1.0" encoding="utf-8"?>
<ds:datastoreItem xmlns:ds="http://schemas.openxmlformats.org/officeDocument/2006/customXml" ds:itemID="{1C154DD8-684F-402A-B6DB-9FA5DA70A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967dd3-4ab2-4e2c-9c0c-3ef75f5dd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Title Page</vt:lpstr>
      <vt:lpstr>Table of Contents</vt:lpstr>
      <vt:lpstr>Resolution</vt:lpstr>
      <vt:lpstr>SCHEDULE A</vt:lpstr>
      <vt:lpstr>SCHEDULE B</vt:lpstr>
      <vt:lpstr>SCHEDULE C</vt:lpstr>
      <vt:lpstr>SCHEDULE D</vt:lpstr>
      <vt:lpstr>SCHEDULE E</vt:lpstr>
      <vt:lpstr>SCHEDULE F</vt:lpstr>
      <vt:lpstr>SCHEDULE G</vt:lpstr>
      <vt:lpstr>City_Town_of</vt:lpstr>
      <vt:lpstr>Fiscal_Year_budgetyear</vt:lpstr>
      <vt:lpstr>'SCHEDULE B'!Print_Area</vt:lpstr>
      <vt:lpstr>'SCHEDULE C'!Print_Area</vt:lpstr>
      <vt:lpstr>'SCHEDULE D'!Print_Area</vt:lpstr>
      <vt:lpstr>'SCHEDULE E'!Print_Area</vt:lpstr>
      <vt:lpstr>'SCHEDULE F'!Print_Area</vt:lpstr>
      <vt:lpstr>'SCHEDULE G'!Print_Area</vt:lpstr>
      <vt:lpstr>'SCHEDULE C'!Print_Titles</vt:lpstr>
      <vt:lpstr>'SCHEDULE D'!Print_Titles</vt:lpstr>
      <vt:lpstr>'SCHEDULE G'!Print_Titles</vt:lpstr>
      <vt:lpstr>SCHEDULEB</vt:lpstr>
      <vt:lpstr>SCHEDULEC</vt:lpstr>
      <vt:lpstr>SCHEDULED</vt:lpstr>
      <vt:lpstr>'SCHEDULE F'!SCHEDULEE</vt:lpstr>
      <vt:lpstr>SCHEDULEE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2013-04-11T20:51:43Z</dcterms:created>
  <dcterms:modified xsi:type="dcterms:W3CDTF">2018-08-05T06:53:46Z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0x010100C17C7BD6B7F77044BE0D706EC24D109E</vt:lpwstr>
  </property>
</Properties>
</file>